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50" activeTab="14"/>
  </bookViews>
  <sheets>
    <sheet name="封面" sheetId="1" r:id="rId1"/>
    <sheet name="1" sheetId="2" r:id="rId2"/>
    <sheet name="1-1" sheetId="3" r:id="rId3"/>
    <sheet name="1-2" sheetId="4" r:id="rId4"/>
    <sheet name="2-1" sheetId="6" r:id="rId5"/>
    <sheet name="2" sheetId="5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整体绩效" sheetId="14" r:id="rId14"/>
    <sheet name="项目绩效" sheetId="15" r:id="rId15"/>
  </sheets>
  <calcPr calcId="144525"/>
</workbook>
</file>

<file path=xl/sharedStrings.xml><?xml version="1.0" encoding="utf-8"?>
<sst xmlns="http://schemas.openxmlformats.org/spreadsheetml/2006/main" count="443">
  <si>
    <t>2025年部门预算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</si>
  <si>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</si>
  <si>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</si>
  <si>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</si>
  <si>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</si>
  <si>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</si>
  <si>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</si>
  <si>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</si>
  <si>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</si>
  <si>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</si>
  <si>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</si>
  <si>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</si>
  <si>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</si>
  <si>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</si>
  <si>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</si>
  <si>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</si>
  <si>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</si>
  <si>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</si>
  <si>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</si>
  <si>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</si>
  <si>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</si>
  <si>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</si>
  <si>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</si>
  <si>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</si>
  <si>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</si>
  <si>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</si>
  <si>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</si>
  <si>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</si>
  <si>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</si>
  <si>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</si>
  <si>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</si>
  <si>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</si>
  <si>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</si>
  <si>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</si>
  <si>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</si>
  <si>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</si>
  <si>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</si>
  <si>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</si>
  <si>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</si>
  <si>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</si>
  <si>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</si>
  <si>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</si>
  <si>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</si>
  <si>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</si>
  <si>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</si>
  <si>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</si>
  <si>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</si>
  <si>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</si>
  <si>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</si>
  <si>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</si>
  <si>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</si>
  <si>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</si>
  <si>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</si>
  <si>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</si>
  <si>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</si>
  <si>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</si>
  <si>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</si>
  <si>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</si>
  <si>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</si>
  <si>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</si>
  <si>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</si>
  <si>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</si>
  <si>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</si>
  <si>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</si>
  <si>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</si>
  <si>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</si>
  <si>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401001</t>
  </si>
  <si>
    <t>旺苍县供销合作社联合社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</si>
  <si>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</si>
  <si>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</si>
  <si>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</si>
  <si>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</si>
  <si>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</si>
  <si>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</si>
  <si>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</si>
  <si>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</si>
  <si>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旺苍县供销合作社联合社</t>
    </r>
  </si>
  <si>
    <t>208</t>
  </si>
  <si>
    <t>05</t>
  </si>
  <si>
    <t>02</t>
  </si>
  <si>
    <r>
      <rPr>
        <sz val="11"/>
        <color rgb="FF000000"/>
        <rFont val="Dialog.plain"/>
        <charset val="134"/>
      </rPr>
      <t> 事业单位离退休</t>
    </r>
  </si>
  <si>
    <r>
      <rPr>
        <sz val="11"/>
        <color rgb="FF000000"/>
        <rFont val="Dialog.plain"/>
        <charset val="134"/>
      </rPr>
      <t> 机关事业单位基本养老保险缴费支出</t>
    </r>
  </si>
  <si>
    <t>210</t>
  </si>
  <si>
    <t>11</t>
  </si>
  <si>
    <t>01</t>
  </si>
  <si>
    <r>
      <rPr>
        <sz val="11"/>
        <color rgb="FF000000"/>
        <rFont val="Dialog.plain"/>
        <charset val="134"/>
      </rPr>
      <t> 行政单位医疗</t>
    </r>
  </si>
  <si>
    <r>
      <rPr>
        <sz val="11"/>
        <color rgb="FF000000"/>
        <rFont val="Dialog.plain"/>
        <charset val="134"/>
      </rPr>
      <t> 事业单位医疗</t>
    </r>
  </si>
  <si>
    <t>211</t>
  </si>
  <si>
    <t>03</t>
  </si>
  <si>
    <t>04</t>
  </si>
  <si>
    <r>
      <rPr>
        <sz val="11"/>
        <color rgb="FF000000"/>
        <rFont val="Dialog.plain"/>
        <charset val="134"/>
      </rPr>
      <t> 固体废弃物与化学品</t>
    </r>
  </si>
  <si>
    <t>其他农业农村支出</t>
  </si>
  <si>
    <t>农村合作经济</t>
  </si>
  <si>
    <t>216</t>
  </si>
  <si>
    <r>
      <rPr>
        <sz val="11"/>
        <color rgb="FF000000"/>
        <rFont val="Dialog.plain"/>
        <charset val="134"/>
      </rPr>
      <t> 行政运行</t>
    </r>
  </si>
  <si>
    <r>
      <rPr>
        <sz val="11"/>
        <color rgb="FF000000"/>
        <rFont val="Dialog.plain"/>
        <charset val="134"/>
      </rPr>
      <t> 一般行政管理事务</t>
    </r>
  </si>
  <si>
    <t>50</t>
  </si>
  <si>
    <r>
      <rPr>
        <sz val="11"/>
        <color rgb="FF000000"/>
        <rFont val="Dialog.plain"/>
        <charset val="134"/>
      </rPr>
      <t> 事业运行</t>
    </r>
  </si>
  <si>
    <t>221</t>
  </si>
  <si>
    <r>
      <rPr>
        <sz val="11"/>
        <color rgb="FF000000"/>
        <rFont val="Dialog.plain"/>
        <charset val="134"/>
      </rPr>
      <t> 住房公积金</t>
    </r>
  </si>
  <si>
    <t>222</t>
  </si>
  <si>
    <r>
      <rPr>
        <sz val="11"/>
        <color rgb="FF000000"/>
        <rFont val="Dialog.plain"/>
        <charset val="134"/>
      </rPr>
      <t> 化肥储备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</si>
  <si>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</si>
  <si>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</si>
  <si>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</si>
  <si>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</si>
  <si>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</si>
  <si>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</si>
  <si>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</si>
  <si>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</si>
  <si>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</si>
  <si>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</si>
  <si>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</si>
  <si>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旺苍县供销合作社联合社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</si>
  <si>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</si>
  <si>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</si>
  <si>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</si>
  <si>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</si>
  <si>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</si>
  <si>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</si>
  <si>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</si>
  <si>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</si>
  <si>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</si>
  <si>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年终一次性奖励工资</t>
    </r>
  </si>
  <si>
    <r>
      <rPr>
        <sz val="11"/>
        <color rgb="FF000000"/>
        <rFont val="Dialog.plain"/>
        <charset val="134"/>
      </rPr>
      <t>    绩效目标奖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</si>
  <si>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</si>
  <si>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</si>
  <si>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</si>
  <si>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</si>
  <si>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</si>
  <si>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</si>
  <si>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</si>
  <si>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</si>
  <si>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</si>
  <si>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</si>
  <si>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</si>
  <si>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</si>
  <si>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</si>
  <si>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</si>
  <si>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</si>
  <si>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</si>
  <si>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</si>
  <si>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</si>
  <si>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</si>
  <si>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</si>
  <si>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</si>
  <si>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</si>
  <si>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</si>
  <si>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</si>
  <si>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</si>
  <si>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</si>
  <si>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29</t>
    </r>
  </si>
  <si>
    <r>
      <rPr>
        <sz val="11"/>
        <color rgb="FF000000"/>
        <rFont val="Dialog.plain"/>
        <charset val="134"/>
      </rPr>
      <t>   福利费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</si>
  <si>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</si>
  <si>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</si>
  <si>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</si>
  <si>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公务用车改革补贴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</si>
  <si>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</si>
  <si>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</si>
  <si>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</si>
  <si>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</si>
  <si>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退休费</t>
    </r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</si>
  <si>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</si>
  <si>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</si>
  <si>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  遗属补助</t>
    </r>
  </si>
  <si>
    <r>
      <rPr>
        <sz val="11"/>
        <color rgb="FF000000"/>
        <rFont val="Dialog.plain"/>
        <charset val="134"/>
      </rPr>
      <t>    离退休慰问金</t>
    </r>
  </si>
  <si>
    <r>
      <rPr>
        <sz val="11"/>
        <color rgb="FF000000"/>
        <rFont val="Dialog.plain"/>
        <charset val="134"/>
      </rPr>
      <t>  对企业补助</t>
    </r>
  </si>
  <si>
    <t>其他资本性支出</t>
  </si>
  <si>
    <t>312</t>
  </si>
  <si>
    <r>
      <rPr>
        <sz val="11"/>
        <color rgb="FF000000"/>
        <rFont val="Dialog.plain"/>
        <charset val="134"/>
      </rPr>
      <t>04</t>
    </r>
  </si>
  <si>
    <r>
      <rPr>
        <sz val="11"/>
        <color rgb="FF000000"/>
        <rFont val="Dialog.plain"/>
        <charset val="134"/>
      </rPr>
      <t>   费用补贴</t>
    </r>
  </si>
  <si>
    <r>
      <rPr>
        <sz val="11"/>
        <color rgb="FF000000"/>
        <rFont val="Dialog.plain"/>
        <charset val="134"/>
      </rPr>
      <t>   利息补贴</t>
    </r>
  </si>
  <si>
    <t>其他对企业补助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</si>
  <si>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</si>
  <si>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</si>
  <si>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</si>
  <si>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</si>
  <si>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</si>
  <si>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</si>
  <si>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</si>
  <si>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</si>
  <si>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</si>
  <si>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</si>
  <si>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</si>
  <si>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</si>
  <si>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</si>
  <si>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</si>
  <si>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</si>
  <si>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</si>
  <si>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</si>
  <si>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</si>
  <si>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</si>
  <si>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</si>
  <si>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</si>
  <si>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</si>
  <si>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</si>
  <si>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</si>
  <si>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</si>
  <si>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</si>
  <si>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</si>
  <si>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</si>
  <si>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</si>
  <si>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</si>
  <si>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</si>
  <si>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</si>
  <si>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</si>
  <si>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</si>
  <si>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</si>
  <si>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</si>
  <si>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</si>
  <si>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</si>
  <si>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</si>
  <si>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</si>
  <si>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</si>
  <si>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</si>
  <si>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</si>
  <si>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旺苍县供销合作社联合社部门</t>
    </r>
  </si>
  <si>
    <t>401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</si>
  <si>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</si>
  <si>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</si>
  <si>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</si>
  <si>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</si>
  <si>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</si>
  <si>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</si>
  <si>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</si>
  <si>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</si>
  <si>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</si>
  <si>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</si>
  <si>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</si>
  <si>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3010301</t>
  </si>
  <si>
    <r>
      <rPr>
        <sz val="11"/>
        <color rgb="FF000000"/>
        <rFont val="Dialog.plain"/>
        <charset val="134"/>
      </rPr>
      <t>   年终一次性奖励工资</t>
    </r>
  </si>
  <si>
    <t>3010309</t>
  </si>
  <si>
    <r>
      <rPr>
        <sz val="11"/>
        <color rgb="FF000000"/>
        <rFont val="Dialog.plain"/>
        <charset val="134"/>
      </rPr>
      <t>   绩效目标奖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</si>
  <si>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</si>
  <si>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</si>
  <si>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</si>
  <si>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</si>
  <si>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</si>
  <si>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</si>
  <si>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</si>
  <si>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</si>
  <si>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</si>
  <si>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失业保险</t>
    </r>
  </si>
  <si>
    <t>3011202</t>
  </si>
  <si>
    <r>
      <rPr>
        <sz val="11"/>
        <color rgb="FF000000"/>
        <rFont val="Dialog.plain"/>
        <charset val="134"/>
      </rPr>
      <t>   工伤保险</t>
    </r>
  </si>
  <si>
    <t>30113</t>
  </si>
  <si>
    <r>
      <rPr>
        <sz val="11"/>
        <color rgb="FF000000"/>
        <rFont val="Dialog.plain"/>
        <charset val="134"/>
      </rPr>
      <t>  住房公积金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</si>
  <si>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</si>
  <si>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</si>
  <si>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</si>
  <si>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30205</t>
  </si>
  <si>
    <r>
      <rPr>
        <sz val="11"/>
        <color rgb="FF000000"/>
        <rFont val="Dialog.plain"/>
        <charset val="134"/>
      </rPr>
      <t>  水费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</si>
  <si>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</si>
  <si>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</si>
  <si>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</si>
  <si>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</si>
  <si>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30211</t>
  </si>
  <si>
    <r>
      <rPr>
        <sz val="11"/>
        <color rgb="FF000000"/>
        <rFont val="Dialog.plain"/>
        <charset val="134"/>
      </rPr>
      <t>  差旅费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</si>
  <si>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</si>
  <si>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</si>
  <si>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</si>
  <si>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</si>
  <si>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30229</t>
  </si>
  <si>
    <r>
      <rPr>
        <sz val="11"/>
        <color rgb="FF000000"/>
        <rFont val="Dialog.plain"/>
        <charset val="134"/>
      </rPr>
      <t>  福利费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</si>
  <si>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</si>
  <si>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</si>
  <si>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3023901</t>
  </si>
  <si>
    <r>
      <rPr>
        <sz val="11"/>
        <color rgb="FF000000"/>
        <rFont val="Dialog.plain"/>
        <charset val="134"/>
      </rPr>
      <t>   公务用车改革补贴</t>
    </r>
  </si>
  <si>
    <r>
      <rPr>
        <sz val="11"/>
        <color rgb="FF000000"/>
        <rFont val="Dialog.plain"/>
        <charset val="134"/>
      </rPr>
      <t> 对个人和家庭的补助</t>
    </r>
  </si>
  <si>
    <t>30305</t>
  </si>
  <si>
    <r>
      <rPr>
        <sz val="11"/>
        <color rgb="FF000000"/>
        <rFont val="Dialog.plain"/>
        <charset val="134"/>
      </rPr>
      <t>  生活补助</t>
    </r>
  </si>
  <si>
    <t>3030503</t>
  </si>
  <si>
    <r>
      <rPr>
        <sz val="11"/>
        <color rgb="FF000000"/>
        <rFont val="Dialog.plain"/>
        <charset val="134"/>
      </rPr>
      <t>   遗属补助</t>
    </r>
  </si>
  <si>
    <t>3030506</t>
  </si>
  <si>
    <r>
      <rPr>
        <sz val="11"/>
        <color rgb="FF000000"/>
        <rFont val="Dialog.plain"/>
        <charset val="134"/>
      </rPr>
      <t>   离退休慰问金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</si>
  <si>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</si>
  <si>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</si>
  <si>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</si>
  <si>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县处级以上老干部经费</t>
    </r>
  </si>
  <si>
    <r>
      <rPr>
        <sz val="11"/>
        <color rgb="FF000000"/>
        <rFont val="Dialog.plain"/>
        <charset val="134"/>
      </rPr>
      <t>  2025年产粮大县奖励资金</t>
    </r>
  </si>
  <si>
    <t>产粮大县奖励资金（部门）</t>
  </si>
  <si>
    <t>中央财政农业经营主体能力提升资金</t>
  </si>
  <si>
    <r>
      <rPr>
        <sz val="11"/>
        <color rgb="FF000000"/>
        <rFont val="Dialog.plain"/>
        <charset val="134"/>
      </rPr>
      <t>  “四大网络”监督监督检查经费</t>
    </r>
  </si>
  <si>
    <t>项目工作经费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</si>
  <si>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</si>
  <si>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</si>
  <si>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</si>
  <si>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</si>
  <si>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</si>
  <si>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</si>
  <si>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</si>
  <si>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</si>
  <si>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</si>
  <si>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</si>
  <si>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</si>
  <si>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</si>
  <si>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</si>
  <si>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</si>
  <si>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</si>
  <si>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</si>
  <si>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</si>
  <si>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部门整体支出绩效目标表</t>
  </si>
  <si>
    <t>（2025年度）</t>
  </si>
  <si>
    <t>单位：万元</t>
  </si>
  <si>
    <t>部门名称</t>
  </si>
  <si>
    <t>旺苍县供销合作社联合社部门</t>
  </si>
  <si>
    <t>年度部门整体支出预算</t>
  </si>
  <si>
    <t>资金总额</t>
  </si>
  <si>
    <t>财政拨款</t>
  </si>
  <si>
    <t>其他资金</t>
  </si>
  <si>
    <t>年度总体目标</t>
  </si>
  <si>
    <t xml:space="preserve">1、宣传贯彻党中央、国务院和省市有关农村经济工作和经济发展的方针政策。2、研究制定全县供销合作社2025年的发展规划。3、完成化肥储备1000吨，抓好废弃农膜回收，规范网点建设及农膜收购凭证、台账。4、持续深化供销合作社综合改革，建设为农服务中心。5、指导全县供销合作社系统服务乡村振兴，推进农业化现代建设。6、指导全县供销合作社系统推进政治、思想、组织、作风、制度和廉政建设。7、监督和管理社有资产，把握社有企业发展方向。8、完成县委、县政府交办的其他事项。
</t>
  </si>
  <si>
    <t>年度主要任务</t>
  </si>
  <si>
    <t>任务名称</t>
  </si>
  <si>
    <t>主要内容</t>
  </si>
  <si>
    <t>供销社综合改革建设</t>
  </si>
  <si>
    <t>建立县乡村三社社会化服务体系，推进农业社会化服务；推动供销社社有企业机制体制改革；持续做好“三社融合”。</t>
  </si>
  <si>
    <t>项目投资</t>
  </si>
  <si>
    <t>完成固定投资2500万元，招商引资2000万元</t>
  </si>
  <si>
    <t>依法治县和安全工作</t>
  </si>
  <si>
    <t>全面依法治县；平安建设；生态环境保护；安全生产；信访工作等。</t>
  </si>
  <si>
    <t>全面深化乡村振兴</t>
  </si>
  <si>
    <t>全面深化改革，完成乡村振兴工作</t>
  </si>
  <si>
    <t>积极履行供销社职能职责</t>
  </si>
  <si>
    <t>实现社会消费品零售额8.97亿元，销售农业生产资料额0.57亿元；完成农业社会化服务1万亩；完成化肥储备1000吨；持续抓好废弃农膜回收，规范网点建设等</t>
  </si>
  <si>
    <t>年度绩效指标</t>
  </si>
  <si>
    <t>一级指标</t>
  </si>
  <si>
    <t>二级指标</t>
  </si>
  <si>
    <t>三级指标</t>
  </si>
  <si>
    <t>绩效指标性质</t>
  </si>
  <si>
    <t>绩效指标值</t>
  </si>
  <si>
    <t>绩效度量单位</t>
  </si>
  <si>
    <t>权重</t>
  </si>
  <si>
    <t>产出指标</t>
  </si>
  <si>
    <t>数量指标</t>
  </si>
  <si>
    <t>保障单位工作人员</t>
  </si>
  <si>
    <t>＝</t>
  </si>
  <si>
    <t>13</t>
  </si>
  <si>
    <t>人</t>
  </si>
  <si>
    <t>5</t>
  </si>
  <si>
    <t>化肥储备</t>
  </si>
  <si>
    <t>≥</t>
  </si>
  <si>
    <t>1000</t>
  </si>
  <si>
    <t>吨</t>
  </si>
  <si>
    <t>开展党建活动</t>
  </si>
  <si>
    <t>1</t>
  </si>
  <si>
    <t>次</t>
  </si>
  <si>
    <t>农业社会化服务</t>
  </si>
  <si>
    <t>万亩</t>
  </si>
  <si>
    <t>农业生产资料销售额</t>
  </si>
  <si>
    <t>0.57</t>
  </si>
  <si>
    <t>亿元</t>
  </si>
  <si>
    <t>社会消费品零售额</t>
  </si>
  <si>
    <t>8.97</t>
  </si>
  <si>
    <t>质量指标</t>
  </si>
  <si>
    <t>“四大网络”监督检查率</t>
  </si>
  <si>
    <t>90</t>
  </si>
  <si>
    <t>%</t>
  </si>
  <si>
    <t>4</t>
  </si>
  <si>
    <t>废弃农膜回收率</t>
  </si>
  <si>
    <t>70</t>
  </si>
  <si>
    <t>化肥储备完成率</t>
  </si>
  <si>
    <t>年度工作任务完成合格率</t>
  </si>
  <si>
    <t>95</t>
  </si>
  <si>
    <t>时效指标</t>
  </si>
  <si>
    <t>各项工作完成时间</t>
  </si>
  <si>
    <t>年</t>
  </si>
  <si>
    <t>效益指标</t>
  </si>
  <si>
    <t>经济效益指标</t>
  </si>
  <si>
    <t>通过对企业、专业合作社技术指导，提升企业产品和服务质量，社有企业、基层社利润增长率</t>
  </si>
  <si>
    <t>社会效益指标</t>
  </si>
  <si>
    <t>通过化肥储备，稳定市场价格，保障化肥供应（考核指标：全年化肥价格波动幅度不超过20%）</t>
  </si>
  <si>
    <t>定性</t>
  </si>
  <si>
    <t>优</t>
  </si>
  <si>
    <t>生态效益指标</t>
  </si>
  <si>
    <t>提高废弃农膜、农药容器回收率，减少白色垃圾对环境、土地的污染。</t>
  </si>
  <si>
    <t>10</t>
  </si>
  <si>
    <t>满意度指标</t>
  </si>
  <si>
    <t>服务对象满意度指标</t>
  </si>
  <si>
    <t>上级主管部门满意度指标</t>
  </si>
  <si>
    <t>成本指标</t>
  </si>
  <si>
    <t>经济成本指标</t>
  </si>
  <si>
    <t>单位年度预算控制额</t>
  </si>
  <si>
    <t>≤</t>
  </si>
  <si>
    <t>元</t>
  </si>
  <si>
    <t>部门预算项目绩效目标表（2025年度）</t>
  </si>
  <si>
    <t>单位名称</t>
  </si>
  <si>
    <t>项目名称</t>
  </si>
  <si>
    <t>年度目标</t>
  </si>
  <si>
    <t>指标性质</t>
  </si>
  <si>
    <t>指标值</t>
  </si>
  <si>
    <t>度量单位</t>
  </si>
  <si>
    <t>指标方向性</t>
  </si>
  <si>
    <r>
      <rPr>
        <sz val="9"/>
        <color rgb="FF000000"/>
        <rFont val="Dialog.plain"/>
        <charset val="134"/>
      </rPr>
      <t>401-旺苍县供销合作社联合社部门</t>
    </r>
  </si>
  <si>
    <r>
      <rPr>
        <sz val="9"/>
        <color rgb="FF000000"/>
        <rFont val="Dialog.plain"/>
        <charset val="134"/>
      </rPr>
      <t>401001-旺苍县供销合作社联合社</t>
    </r>
  </si>
  <si>
    <r>
      <rPr>
        <sz val="9"/>
        <color rgb="FF000000"/>
        <rFont val="Dialog.plain"/>
        <charset val="134"/>
      </rPr>
      <t>“四大网络”监督监督检查经费</t>
    </r>
  </si>
  <si>
    <r>
      <rPr>
        <sz val="9"/>
        <color rgb="FF000000"/>
        <rFont val="Dialog.plain"/>
        <charset val="134"/>
      </rPr>
      <t>对“四大网络”企业生产经营情况、安全生产情况等开展检查，保障农资产品供应质量和安全，通过对企业、专业合作社技术指导，提升企业产品和服务质量；减少白色垃圾对环境、土地的污染；保障农资产品供应质量和安全；预防假冒伪劣产品进入企业。</t>
    </r>
  </si>
  <si>
    <r>
      <rPr>
        <sz val="9"/>
        <color rgb="FF000000"/>
        <rFont val="Dialog.plain"/>
        <charset val="134"/>
      </rPr>
      <t>产出指标</t>
    </r>
  </si>
  <si>
    <r>
      <rPr>
        <sz val="9"/>
        <color rgb="FF000000"/>
        <rFont val="Dialog.plain"/>
        <charset val="134"/>
      </rPr>
      <t>时效指标</t>
    </r>
  </si>
  <si>
    <r>
      <rPr>
        <sz val="9"/>
        <color rgb="FF000000"/>
        <rFont val="Dialog.plain"/>
        <charset val="134"/>
      </rPr>
      <t>工作按时完成率</t>
    </r>
  </si>
  <si>
    <r>
      <rPr>
        <sz val="9"/>
        <color rgb="FF000000"/>
        <rFont val="Dialog.plain"/>
        <charset val="134"/>
      </rPr>
      <t>≥</t>
    </r>
  </si>
  <si>
    <t>100</t>
  </si>
  <si>
    <r>
      <rPr>
        <sz val="9"/>
        <color rgb="FF000000"/>
        <rFont val="Dialog.plain"/>
        <charset val="134"/>
      </rPr>
      <t>满意度指标</t>
    </r>
  </si>
  <si>
    <r>
      <rPr>
        <sz val="9"/>
        <color rgb="FF000000"/>
        <rFont val="Dialog.plain"/>
        <charset val="134"/>
      </rPr>
      <t>服务对象满意度指标</t>
    </r>
  </si>
  <si>
    <r>
      <rPr>
        <sz val="9"/>
        <color rgb="FF000000"/>
        <rFont val="Dialog.plain"/>
        <charset val="134"/>
      </rPr>
      <t>服务对象满意度</t>
    </r>
  </si>
  <si>
    <r>
      <rPr>
        <sz val="9"/>
        <color rgb="FF000000"/>
        <rFont val="Dialog.plain"/>
        <charset val="134"/>
      </rPr>
      <t>成本指标</t>
    </r>
  </si>
  <si>
    <r>
      <rPr>
        <sz val="9"/>
        <color rgb="FF000000"/>
        <rFont val="Dialog.plain"/>
        <charset val="134"/>
      </rPr>
      <t>经济成本指标</t>
    </r>
  </si>
  <si>
    <r>
      <rPr>
        <sz val="9"/>
        <color rgb="FF000000"/>
        <rFont val="Dialog.plain"/>
        <charset val="134"/>
      </rPr>
      <t>成本费用</t>
    </r>
  </si>
  <si>
    <r>
      <rPr>
        <sz val="9"/>
        <color rgb="FF000000"/>
        <rFont val="Dialog.plain"/>
        <charset val="134"/>
      </rPr>
      <t>≤</t>
    </r>
  </si>
  <si>
    <t>万元</t>
  </si>
  <si>
    <t>80</t>
  </si>
  <si>
    <t>元/人·次</t>
  </si>
  <si>
    <r>
      <rPr>
        <sz val="9"/>
        <color rgb="FF000000"/>
        <rFont val="Dialog.plain"/>
        <charset val="134"/>
      </rPr>
      <t>数量指标</t>
    </r>
  </si>
  <si>
    <r>
      <rPr>
        <sz val="9"/>
        <color rgb="FF000000"/>
        <rFont val="Dialog.plain"/>
        <charset val="134"/>
      </rPr>
      <t>检查农产品企业、网点</t>
    </r>
  </si>
  <si>
    <t>7</t>
  </si>
  <si>
    <t>个</t>
  </si>
  <si>
    <r>
      <rPr>
        <sz val="9"/>
        <color rgb="FF000000"/>
        <rFont val="Dialog.plain"/>
        <charset val="134"/>
      </rPr>
      <t>效益指标</t>
    </r>
  </si>
  <si>
    <r>
      <rPr>
        <sz val="9"/>
        <color rgb="FF000000"/>
        <rFont val="Dialog.plain"/>
        <charset val="134"/>
      </rPr>
      <t>生态效益指标</t>
    </r>
  </si>
  <si>
    <r>
      <rPr>
        <sz val="9"/>
        <color rgb="FF000000"/>
        <rFont val="Dialog.plain"/>
        <charset val="134"/>
      </rPr>
      <t>再生资源回收</t>
    </r>
  </si>
  <si>
    <r>
      <rPr>
        <sz val="9"/>
        <color rgb="FF000000"/>
        <rFont val="Dialog.plain"/>
        <charset val="134"/>
      </rPr>
      <t>定性</t>
    </r>
  </si>
  <si>
    <t>保障废弃农膜、农药容器回收，减少白色垃圾对环境、土地的污染</t>
  </si>
  <si>
    <r>
      <rPr>
        <sz val="9"/>
        <color rgb="FF000000"/>
        <rFont val="Dialog.plain"/>
        <charset val="134"/>
      </rPr>
      <t>检查再生资源回收企业、网点</t>
    </r>
  </si>
  <si>
    <t>2</t>
  </si>
  <si>
    <r>
      <rPr>
        <sz val="9"/>
        <color rgb="FF000000"/>
        <rFont val="Dialog.plain"/>
        <charset val="134"/>
      </rPr>
      <t>质量指标</t>
    </r>
  </si>
  <si>
    <r>
      <rPr>
        <sz val="9"/>
        <color rgb="FF000000"/>
        <rFont val="Dialog.plain"/>
        <charset val="134"/>
      </rPr>
      <t>监督检查率</t>
    </r>
  </si>
  <si>
    <r>
      <rPr>
        <sz val="9"/>
        <color rgb="FF000000"/>
        <rFont val="Dialog.plain"/>
        <charset val="134"/>
      </rPr>
      <t>社会效益指标</t>
    </r>
  </si>
  <si>
    <r>
      <rPr>
        <sz val="9"/>
        <color rgb="FF000000"/>
        <rFont val="Dialog.plain"/>
        <charset val="134"/>
      </rPr>
      <t>保障农资产品供应质量和安全</t>
    </r>
  </si>
  <si>
    <r>
      <rPr>
        <sz val="9"/>
        <color rgb="FF000000"/>
        <rFont val="Dialog.plain"/>
        <charset val="134"/>
      </rPr>
      <t>检查农资企业、网点</t>
    </r>
  </si>
  <si>
    <t>3</t>
  </si>
  <si>
    <r>
      <rPr>
        <sz val="9"/>
        <color rgb="FF000000"/>
        <rFont val="Dialog.plain"/>
        <charset val="134"/>
      </rPr>
      <t>检查消费品企业、网点</t>
    </r>
  </si>
  <si>
    <r>
      <rPr>
        <sz val="9"/>
        <color rgb="FF000000"/>
        <rFont val="Dialog.plain"/>
        <charset val="134"/>
      </rPr>
      <t>2025年产粮大县奖励资金</t>
    </r>
  </si>
  <si>
    <r>
      <rPr>
        <sz val="9"/>
        <color rgb="FF000000"/>
        <rFont val="Dialog.plain"/>
        <charset val="134"/>
      </rPr>
      <t>年度化肥储备1000吨，保障农资供应、平抑化肥价格，年度废弃农膜回收补贴，降低农业面源污染。</t>
    </r>
  </si>
  <si>
    <r>
      <rPr>
        <sz val="9"/>
        <color rgb="FF000000"/>
        <rFont val="Dialog.plain"/>
        <charset val="134"/>
      </rPr>
      <t>社会效益支持农业生产、保障农资供应、平抑化肥价格、维护农民利益</t>
    </r>
  </si>
  <si>
    <t>20</t>
  </si>
  <si>
    <r>
      <rPr>
        <sz val="9"/>
        <color rgb="FF000000"/>
        <rFont val="Dialog.plain"/>
        <charset val="134"/>
      </rPr>
      <t>化肥储备质量</t>
    </r>
  </si>
  <si>
    <t>达到国家标准</t>
  </si>
  <si>
    <r>
      <rPr>
        <sz val="9"/>
        <color rgb="FF000000"/>
        <rFont val="Dialog.plain"/>
        <charset val="134"/>
      </rPr>
      <t>储备完成时间</t>
    </r>
  </si>
  <si>
    <t>2024年11月1日至2025年4月30日</t>
  </si>
  <si>
    <r>
      <rPr>
        <sz val="9"/>
        <color rgb="FF000000"/>
        <rFont val="Dialog.plain"/>
        <charset val="134"/>
      </rPr>
      <t>化肥储备数量</t>
    </r>
  </si>
  <si>
    <r>
      <rPr>
        <sz val="9"/>
        <color rgb="FF000000"/>
        <rFont val="Dialog.plain"/>
        <charset val="134"/>
      </rPr>
      <t>废弃农膜回收率</t>
    </r>
  </si>
  <si>
    <r>
      <rPr>
        <sz val="9"/>
        <color rgb="FF000000"/>
        <rFont val="Dialog.plain"/>
        <charset val="134"/>
      </rPr>
      <t>上级部门考核</t>
    </r>
  </si>
  <si>
    <t>85</t>
  </si>
  <si>
    <r>
      <rPr>
        <sz val="9"/>
        <color rgb="FF000000"/>
        <rFont val="Dialog.plain"/>
        <charset val="134"/>
      </rPr>
      <t>化肥补贴储备资金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</si>
</sst>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yyyy&quot;年&quot;mm&quot;月&quot;dd&quot;日&quot;"/>
  </numFmts>
  <fonts count="44">
    <font>
      <sz val="11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SimSun"/>
      <charset val="134"/>
    </font>
    <font>
      <sz val="15"/>
      <color rgb="FF000000"/>
      <name val="黑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9"/>
      <color rgb="FF000000"/>
      <name val="Dialog.plain"/>
      <charset val="134"/>
    </font>
    <font>
      <sz val="11"/>
      <color rgb="FF000000"/>
      <name val="Dialog.plain"/>
      <charset val="134"/>
    </font>
    <font>
      <b/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9" fillId="12" borderId="13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21" borderId="16" applyNumberFormat="0" applyFont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2" fillId="20" borderId="14" applyNumberFormat="0" applyAlignment="0" applyProtection="0">
      <alignment vertical="center"/>
    </xf>
    <xf numFmtId="0" fontId="40" fillId="20" borderId="13" applyNumberFormat="0" applyAlignment="0" applyProtection="0">
      <alignment vertical="center"/>
    </xf>
    <xf numFmtId="0" fontId="35" fillId="28" borderId="18" applyNumberFormat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1" fillId="0" borderId="0" xfId="0" applyFont="1" applyFill="1" applyAlignment="1"/>
    <xf numFmtId="0" fontId="0" fillId="0" borderId="0" xfId="49">
      <alignment vertical="center"/>
    </xf>
    <xf numFmtId="0" fontId="2" fillId="0" borderId="1" xfId="49" applyFont="1" applyBorder="1" applyAlignment="1">
      <alignment vertical="center" wrapText="1"/>
    </xf>
    <xf numFmtId="0" fontId="2" fillId="0" borderId="0" xfId="49" applyFont="1" applyBorder="1" applyAlignment="1">
      <alignment vertical="center" wrapText="1"/>
    </xf>
    <xf numFmtId="0" fontId="3" fillId="0" borderId="1" xfId="49" applyFont="1" applyBorder="1" applyAlignment="1">
      <alignment horizontal="center" vertical="center" wrapText="1"/>
    </xf>
    <xf numFmtId="0" fontId="4" fillId="0" borderId="2" xfId="49" applyFont="1" applyBorder="1" applyAlignment="1">
      <alignment vertical="center" wrapText="1"/>
    </xf>
    <xf numFmtId="0" fontId="5" fillId="2" borderId="3" xfId="49" applyFont="1" applyFill="1" applyBorder="1" applyAlignment="1">
      <alignment horizontal="center" vertical="center"/>
    </xf>
    <xf numFmtId="0" fontId="6" fillId="0" borderId="3" xfId="49" applyFont="1" applyBorder="1" applyAlignment="1">
      <alignment horizontal="left" vertical="center" wrapText="1"/>
    </xf>
    <xf numFmtId="0" fontId="7" fillId="0" borderId="3" xfId="49" applyFont="1" applyBorder="1" applyAlignment="1">
      <alignment vertical="center" wrapText="1"/>
    </xf>
    <xf numFmtId="4" fontId="6" fillId="0" borderId="3" xfId="49" applyNumberFormat="1" applyFont="1" applyBorder="1" applyAlignment="1">
      <alignment horizontal="right" vertical="center" wrapText="1"/>
    </xf>
    <xf numFmtId="0" fontId="4" fillId="0" borderId="2" xfId="49" applyFont="1" applyBorder="1" applyAlignment="1">
      <alignment horizontal="right" vertical="center" wrapText="1"/>
    </xf>
    <xf numFmtId="0" fontId="1" fillId="0" borderId="0" xfId="0" applyFont="1" applyFill="1" applyAlignment="1">
      <alignment horizontal="center"/>
    </xf>
    <xf numFmtId="0" fontId="8" fillId="0" borderId="0" xfId="49" applyFont="1" applyBorder="1" applyAlignment="1">
      <alignment horizontal="center" vertical="center" wrapText="1"/>
    </xf>
    <xf numFmtId="0" fontId="9" fillId="0" borderId="0" xfId="49" applyFont="1" applyBorder="1" applyAlignment="1">
      <alignment horizontal="center" vertical="center" wrapText="1"/>
    </xf>
    <xf numFmtId="0" fontId="9" fillId="0" borderId="4" xfId="49" applyFont="1" applyBorder="1" applyAlignment="1">
      <alignment horizontal="right" vertical="center" wrapText="1"/>
    </xf>
    <xf numFmtId="0" fontId="9" fillId="0" borderId="4" xfId="49" applyFont="1" applyBorder="1" applyAlignment="1">
      <alignment horizontal="center" vertical="center" wrapText="1"/>
    </xf>
    <xf numFmtId="0" fontId="9" fillId="0" borderId="3" xfId="49" applyFont="1" applyBorder="1" applyAlignment="1">
      <alignment horizontal="center" vertical="center" wrapText="1"/>
    </xf>
    <xf numFmtId="4" fontId="9" fillId="0" borderId="3" xfId="49" applyNumberFormat="1" applyFont="1" applyBorder="1" applyAlignment="1">
      <alignment horizontal="right" vertical="center" wrapText="1"/>
    </xf>
    <xf numFmtId="4" fontId="9" fillId="0" borderId="3" xfId="49" applyNumberFormat="1" applyFont="1" applyBorder="1" applyAlignment="1">
      <alignment horizontal="center" vertical="center" wrapText="1"/>
    </xf>
    <xf numFmtId="0" fontId="9" fillId="0" borderId="3" xfId="49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2" fillId="0" borderId="0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1" fillId="0" borderId="2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4" fillId="2" borderId="6" xfId="0" applyFont="1" applyFill="1" applyBorder="1" applyAlignment="1">
      <alignment horizontal="center" vertical="center"/>
    </xf>
    <xf numFmtId="0" fontId="10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/>
    </xf>
    <xf numFmtId="0" fontId="14" fillId="0" borderId="6" xfId="0" applyFont="1" applyBorder="1" applyAlignment="1">
      <alignment horizontal="center" vertical="center"/>
    </xf>
    <xf numFmtId="4" fontId="14" fillId="0" borderId="6" xfId="0" applyNumberFormat="1" applyFont="1" applyBorder="1" applyAlignment="1">
      <alignment horizontal="right" vertical="center"/>
    </xf>
    <xf numFmtId="0" fontId="11" fillId="3" borderId="6" xfId="0" applyFont="1" applyFill="1" applyBorder="1" applyAlignment="1">
      <alignment horizontal="left" vertical="center"/>
    </xf>
    <xf numFmtId="0" fontId="11" fillId="3" borderId="6" xfId="0" applyFont="1" applyFill="1" applyBorder="1" applyAlignment="1">
      <alignment horizontal="left" vertical="center" wrapText="1"/>
    </xf>
    <xf numFmtId="4" fontId="11" fillId="0" borderId="6" xfId="0" applyNumberFormat="1" applyFont="1" applyBorder="1" applyAlignment="1">
      <alignment horizontal="right" vertical="center"/>
    </xf>
    <xf numFmtId="4" fontId="11" fillId="3" borderId="6" xfId="0" applyNumberFormat="1" applyFont="1" applyFill="1" applyBorder="1" applyAlignment="1">
      <alignment horizontal="right" vertical="center"/>
    </xf>
    <xf numFmtId="0" fontId="10" fillId="0" borderId="7" xfId="0" applyFont="1" applyBorder="1" applyAlignment="1">
      <alignment vertical="center"/>
    </xf>
    <xf numFmtId="0" fontId="10" fillId="0" borderId="7" xfId="0" applyFont="1" applyBorder="1" applyAlignment="1">
      <alignment vertical="center" wrapText="1"/>
    </xf>
    <xf numFmtId="0" fontId="11" fillId="0" borderId="1" xfId="0" applyFont="1" applyBorder="1" applyAlignment="1">
      <alignment horizontal="right" vertical="center" wrapText="1"/>
    </xf>
    <xf numFmtId="0" fontId="11" fillId="0" borderId="2" xfId="0" applyFont="1" applyBorder="1" applyAlignment="1">
      <alignment horizontal="center" vertical="center"/>
    </xf>
    <xf numFmtId="0" fontId="10" fillId="0" borderId="8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9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4" fillId="3" borderId="6" xfId="0" applyFont="1" applyFill="1" applyBorder="1" applyAlignment="1">
      <alignment horizontal="left" vertical="center" wrapText="1"/>
    </xf>
    <xf numFmtId="49" fontId="4" fillId="3" borderId="6" xfId="0" applyNumberFormat="1" applyFont="1" applyFill="1" applyBorder="1" applyAlignment="1">
      <alignment horizontal="left" vertical="center"/>
    </xf>
    <xf numFmtId="0" fontId="9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right" vertical="center" wrapText="1"/>
    </xf>
    <xf numFmtId="0" fontId="11" fillId="0" borderId="2" xfId="0" applyFont="1" applyBorder="1" applyAlignment="1">
      <alignment horizontal="right" vertical="center"/>
    </xf>
    <xf numFmtId="0" fontId="14" fillId="2" borderId="11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4" fontId="14" fillId="0" borderId="11" xfId="0" applyNumberFormat="1" applyFont="1" applyBorder="1" applyAlignment="1">
      <alignment horizontal="right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 wrapText="1"/>
    </xf>
    <xf numFmtId="4" fontId="11" fillId="0" borderId="11" xfId="0" applyNumberFormat="1" applyFont="1" applyBorder="1" applyAlignment="1">
      <alignment horizontal="right" vertical="center"/>
    </xf>
    <xf numFmtId="0" fontId="9" fillId="0" borderId="7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15" fillId="0" borderId="5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5" fillId="0" borderId="1" xfId="0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0" fontId="11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11" fillId="0" borderId="0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4" fillId="0" borderId="11" xfId="0" applyFont="1" applyBorder="1" applyAlignment="1">
      <alignment horizontal="center" vertical="center" wrapText="1"/>
    </xf>
    <xf numFmtId="0" fontId="17" fillId="0" borderId="5" xfId="0" applyFont="1" applyBorder="1" applyAlignment="1">
      <alignment vertical="center" wrapText="1"/>
    </xf>
    <xf numFmtId="0" fontId="17" fillId="0" borderId="9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9" xfId="0" applyFont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176" fontId="13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10" defaultRowHeight="13.5" outlineLevelRow="2"/>
  <cols>
    <col min="1" max="1" width="143.625" customWidth="1"/>
  </cols>
  <sheetData>
    <row r="1" ht="74.25" customHeight="1" spans="1:1">
      <c r="A1" s="87"/>
    </row>
    <row r="2" ht="170.85" customHeight="1" spans="1:1">
      <c r="A2" s="88" t="s">
        <v>0</v>
      </c>
    </row>
    <row r="3" ht="128.1" customHeight="1" spans="1:1">
      <c r="A3" s="89">
        <v>45754</v>
      </c>
    </row>
  </sheetData>
  <pageMargins left="0.75" right="0.75" top="0.269444444444444" bottom="0.26944444444444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ht="14.25" customHeight="1" spans="1:10">
      <c r="A1" s="21"/>
      <c r="B1" s="22"/>
      <c r="C1" s="23"/>
      <c r="D1" s="24"/>
      <c r="E1" s="24"/>
      <c r="F1" s="24"/>
      <c r="G1" s="24"/>
      <c r="H1" s="24"/>
      <c r="I1" s="40" t="s">
        <v>284</v>
      </c>
      <c r="J1" s="28"/>
    </row>
    <row r="2" ht="19.9" customHeight="1" spans="1:10">
      <c r="A2" s="21"/>
      <c r="B2" s="25" t="s">
        <v>285</v>
      </c>
      <c r="C2" s="25"/>
      <c r="D2" s="25"/>
      <c r="E2" s="25"/>
      <c r="F2" s="25"/>
      <c r="G2" s="25"/>
      <c r="H2" s="25"/>
      <c r="I2" s="25"/>
      <c r="J2" s="28" t="s">
        <v>2</v>
      </c>
    </row>
    <row r="3" ht="17.1" customHeight="1" spans="1:10">
      <c r="A3" s="26"/>
      <c r="B3" s="27" t="s">
        <v>4</v>
      </c>
      <c r="C3" s="27"/>
      <c r="D3" s="41"/>
      <c r="E3" s="41"/>
      <c r="F3" s="41"/>
      <c r="G3" s="41"/>
      <c r="H3" s="41"/>
      <c r="I3" s="41" t="s">
        <v>5</v>
      </c>
      <c r="J3" s="42"/>
    </row>
    <row r="4" ht="21.4" customHeight="1" spans="1:10">
      <c r="A4" s="28"/>
      <c r="B4" s="29" t="s">
        <v>286</v>
      </c>
      <c r="C4" s="29" t="s">
        <v>64</v>
      </c>
      <c r="D4" s="29" t="s">
        <v>287</v>
      </c>
      <c r="E4" s="29"/>
      <c r="F4" s="29"/>
      <c r="G4" s="29"/>
      <c r="H4" s="29"/>
      <c r="I4" s="29"/>
      <c r="J4" s="43"/>
    </row>
    <row r="5" ht="21.4" customHeight="1" spans="1:10">
      <c r="A5" s="30"/>
      <c r="B5" s="29"/>
      <c r="C5" s="29"/>
      <c r="D5" s="29" t="s">
        <v>52</v>
      </c>
      <c r="E5" s="47" t="s">
        <v>288</v>
      </c>
      <c r="F5" s="29" t="s">
        <v>289</v>
      </c>
      <c r="G5" s="29"/>
      <c r="H5" s="29"/>
      <c r="I5" s="29" t="s">
        <v>290</v>
      </c>
      <c r="J5" s="43"/>
    </row>
    <row r="6" ht="21.4" customHeight="1" spans="1:10">
      <c r="A6" s="30"/>
      <c r="B6" s="29"/>
      <c r="C6" s="29"/>
      <c r="D6" s="29"/>
      <c r="E6" s="47"/>
      <c r="F6" s="29" t="s">
        <v>112</v>
      </c>
      <c r="G6" s="29" t="s">
        <v>291</v>
      </c>
      <c r="H6" s="29" t="s">
        <v>292</v>
      </c>
      <c r="I6" s="29"/>
      <c r="J6" s="44"/>
    </row>
    <row r="7" ht="19.9" customHeight="1" spans="1:10">
      <c r="A7" s="31"/>
      <c r="B7" s="32"/>
      <c r="C7" s="32" t="s">
        <v>65</v>
      </c>
      <c r="D7" s="33">
        <v>1</v>
      </c>
      <c r="E7" s="33"/>
      <c r="F7" s="33"/>
      <c r="G7" s="33"/>
      <c r="H7" s="33"/>
      <c r="I7" s="33">
        <v>1</v>
      </c>
      <c r="J7" s="45"/>
    </row>
    <row r="8" ht="19.9" customHeight="1" spans="1:10">
      <c r="A8" s="30"/>
      <c r="B8" s="34"/>
      <c r="C8" s="35" t="s">
        <v>22</v>
      </c>
      <c r="D8" s="36">
        <v>1</v>
      </c>
      <c r="E8" s="36"/>
      <c r="F8" s="36"/>
      <c r="G8" s="36"/>
      <c r="H8" s="36"/>
      <c r="I8" s="36">
        <v>1</v>
      </c>
      <c r="J8" s="43"/>
    </row>
    <row r="9" ht="19.9" customHeight="1" spans="1:10">
      <c r="A9" s="30"/>
      <c r="B9" s="34" t="s">
        <v>66</v>
      </c>
      <c r="C9" s="35" t="s">
        <v>113</v>
      </c>
      <c r="D9" s="37">
        <v>1</v>
      </c>
      <c r="E9" s="37"/>
      <c r="F9" s="37"/>
      <c r="G9" s="37"/>
      <c r="H9" s="37"/>
      <c r="I9" s="37">
        <v>1</v>
      </c>
      <c r="J9" s="43"/>
    </row>
    <row r="10" ht="8.45" customHeight="1" spans="1:10">
      <c r="A10" s="38"/>
      <c r="B10" s="38"/>
      <c r="C10" s="38"/>
      <c r="D10" s="38"/>
      <c r="E10" s="38"/>
      <c r="F10" s="38"/>
      <c r="G10" s="38"/>
      <c r="H10" s="38"/>
      <c r="I10" s="38"/>
      <c r="J10" s="4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69444444444444" bottom="0.26944444444444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21"/>
      <c r="B1" s="22"/>
      <c r="C1" s="22"/>
      <c r="D1" s="22"/>
      <c r="E1" s="23"/>
      <c r="F1" s="23"/>
      <c r="G1" s="24"/>
      <c r="H1" s="24"/>
      <c r="I1" s="40" t="s">
        <v>293</v>
      </c>
      <c r="J1" s="28"/>
    </row>
    <row r="2" ht="19.9" customHeight="1" spans="1:10">
      <c r="A2" s="21"/>
      <c r="B2" s="25" t="s">
        <v>294</v>
      </c>
      <c r="C2" s="25"/>
      <c r="D2" s="25"/>
      <c r="E2" s="25"/>
      <c r="F2" s="25"/>
      <c r="G2" s="25"/>
      <c r="H2" s="25"/>
      <c r="I2" s="25"/>
      <c r="J2" s="28" t="s">
        <v>2</v>
      </c>
    </row>
    <row r="3" ht="17.1" customHeight="1" spans="1:10">
      <c r="A3" s="26"/>
      <c r="B3" s="27" t="s">
        <v>4</v>
      </c>
      <c r="C3" s="27"/>
      <c r="D3" s="27"/>
      <c r="E3" s="27"/>
      <c r="F3" s="27"/>
      <c r="G3" s="26"/>
      <c r="H3" s="26"/>
      <c r="I3" s="41" t="s">
        <v>5</v>
      </c>
      <c r="J3" s="42"/>
    </row>
    <row r="4" ht="21.4" customHeight="1" spans="1:10">
      <c r="A4" s="28"/>
      <c r="B4" s="29" t="s">
        <v>8</v>
      </c>
      <c r="C4" s="29"/>
      <c r="D4" s="29"/>
      <c r="E4" s="29"/>
      <c r="F4" s="29"/>
      <c r="G4" s="29" t="s">
        <v>295</v>
      </c>
      <c r="H4" s="29"/>
      <c r="I4" s="29"/>
      <c r="J4" s="43"/>
    </row>
    <row r="5" ht="21.4" customHeight="1" spans="1:10">
      <c r="A5" s="30"/>
      <c r="B5" s="29" t="s">
        <v>72</v>
      </c>
      <c r="C5" s="29"/>
      <c r="D5" s="29"/>
      <c r="E5" s="29" t="s">
        <v>63</v>
      </c>
      <c r="F5" s="29" t="s">
        <v>64</v>
      </c>
      <c r="G5" s="29" t="s">
        <v>52</v>
      </c>
      <c r="H5" s="29" t="s">
        <v>70</v>
      </c>
      <c r="I5" s="29" t="s">
        <v>71</v>
      </c>
      <c r="J5" s="43"/>
    </row>
    <row r="6" ht="21.4" customHeight="1" spans="1:10">
      <c r="A6" s="30"/>
      <c r="B6" s="29" t="s">
        <v>73</v>
      </c>
      <c r="C6" s="29" t="s">
        <v>74</v>
      </c>
      <c r="D6" s="29" t="s">
        <v>75</v>
      </c>
      <c r="E6" s="29"/>
      <c r="F6" s="29"/>
      <c r="G6" s="29"/>
      <c r="H6" s="29"/>
      <c r="I6" s="29"/>
      <c r="J6" s="44"/>
    </row>
    <row r="7" ht="19.9" customHeight="1" spans="1:10">
      <c r="A7" s="31"/>
      <c r="B7" s="32"/>
      <c r="C7" s="32"/>
      <c r="D7" s="32"/>
      <c r="E7" s="32"/>
      <c r="F7" s="32" t="s">
        <v>65</v>
      </c>
      <c r="G7" s="33"/>
      <c r="H7" s="33"/>
      <c r="I7" s="33"/>
      <c r="J7" s="45"/>
    </row>
    <row r="8" ht="19.9" customHeight="1" spans="1:10">
      <c r="A8" s="30"/>
      <c r="B8" s="34"/>
      <c r="C8" s="34"/>
      <c r="D8" s="34"/>
      <c r="E8" s="34"/>
      <c r="F8" s="35" t="s">
        <v>22</v>
      </c>
      <c r="G8" s="36"/>
      <c r="H8" s="36"/>
      <c r="I8" s="36"/>
      <c r="J8" s="43"/>
    </row>
    <row r="9" ht="19.9" customHeight="1" spans="1:10">
      <c r="A9" s="30"/>
      <c r="B9" s="34"/>
      <c r="C9" s="34"/>
      <c r="D9" s="34"/>
      <c r="E9" s="34"/>
      <c r="F9" s="35" t="s">
        <v>22</v>
      </c>
      <c r="G9" s="36"/>
      <c r="H9" s="36"/>
      <c r="I9" s="36"/>
      <c r="J9" s="43"/>
    </row>
    <row r="10" ht="19.9" customHeight="1" spans="1:10">
      <c r="A10" s="30"/>
      <c r="B10" s="34"/>
      <c r="C10" s="34"/>
      <c r="D10" s="34"/>
      <c r="E10" s="34"/>
      <c r="F10" s="35" t="s">
        <v>191</v>
      </c>
      <c r="G10" s="36"/>
      <c r="H10" s="37"/>
      <c r="I10" s="37"/>
      <c r="J10" s="44"/>
    </row>
    <row r="11" ht="8.45" customHeight="1" spans="1:10">
      <c r="A11" s="38"/>
      <c r="B11" s="39"/>
      <c r="C11" s="39"/>
      <c r="D11" s="39"/>
      <c r="E11" s="39"/>
      <c r="F11" s="38"/>
      <c r="G11" s="38"/>
      <c r="H11" s="38"/>
      <c r="I11" s="38"/>
      <c r="J11" s="46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69444444444444" bottom="0.269444444444444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8" activePane="bottomLeft" state="frozen"/>
      <selection/>
      <selection pane="bottomLeft" activeCell="G19" sqref="G19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ht="14.25" customHeight="1" spans="1:10">
      <c r="A1" s="21"/>
      <c r="B1" s="22"/>
      <c r="C1" s="23"/>
      <c r="D1" s="24"/>
      <c r="E1" s="24"/>
      <c r="F1" s="24"/>
      <c r="G1" s="24"/>
      <c r="H1" s="24"/>
      <c r="I1" s="40" t="s">
        <v>296</v>
      </c>
      <c r="J1" s="28"/>
    </row>
    <row r="2" ht="19.9" customHeight="1" spans="1:10">
      <c r="A2" s="21"/>
      <c r="B2" s="25" t="s">
        <v>297</v>
      </c>
      <c r="C2" s="25"/>
      <c r="D2" s="25"/>
      <c r="E2" s="25"/>
      <c r="F2" s="25"/>
      <c r="G2" s="25"/>
      <c r="H2" s="25"/>
      <c r="I2" s="25"/>
      <c r="J2" s="28" t="s">
        <v>2</v>
      </c>
    </row>
    <row r="3" ht="17.1" customHeight="1" spans="1:10">
      <c r="A3" s="26"/>
      <c r="B3" s="27" t="s">
        <v>4</v>
      </c>
      <c r="C3" s="27"/>
      <c r="D3" s="41"/>
      <c r="E3" s="41"/>
      <c r="F3" s="41"/>
      <c r="G3" s="41"/>
      <c r="H3" s="41"/>
      <c r="I3" s="41" t="s">
        <v>5</v>
      </c>
      <c r="J3" s="42"/>
    </row>
    <row r="4" ht="21.4" customHeight="1" spans="1:10">
      <c r="A4" s="28"/>
      <c r="B4" s="29" t="s">
        <v>286</v>
      </c>
      <c r="C4" s="29" t="s">
        <v>64</v>
      </c>
      <c r="D4" s="29" t="s">
        <v>287</v>
      </c>
      <c r="E4" s="29"/>
      <c r="F4" s="29"/>
      <c r="G4" s="29"/>
      <c r="H4" s="29"/>
      <c r="I4" s="29"/>
      <c r="J4" s="43"/>
    </row>
    <row r="5" ht="21.4" customHeight="1" spans="1:10">
      <c r="A5" s="30"/>
      <c r="B5" s="29"/>
      <c r="C5" s="29"/>
      <c r="D5" s="29" t="s">
        <v>52</v>
      </c>
      <c r="E5" s="47" t="s">
        <v>288</v>
      </c>
      <c r="F5" s="29" t="s">
        <v>289</v>
      </c>
      <c r="G5" s="29"/>
      <c r="H5" s="29"/>
      <c r="I5" s="29" t="s">
        <v>290</v>
      </c>
      <c r="J5" s="43"/>
    </row>
    <row r="6" ht="21.4" customHeight="1" spans="1:10">
      <c r="A6" s="30"/>
      <c r="B6" s="29"/>
      <c r="C6" s="29"/>
      <c r="D6" s="29"/>
      <c r="E6" s="47"/>
      <c r="F6" s="29" t="s">
        <v>112</v>
      </c>
      <c r="G6" s="29" t="s">
        <v>291</v>
      </c>
      <c r="H6" s="29" t="s">
        <v>292</v>
      </c>
      <c r="I6" s="29"/>
      <c r="J6" s="44"/>
    </row>
    <row r="7" ht="19.9" customHeight="1" spans="1:10">
      <c r="A7" s="31"/>
      <c r="B7" s="32"/>
      <c r="C7" s="32" t="s">
        <v>65</v>
      </c>
      <c r="D7" s="33"/>
      <c r="E7" s="33"/>
      <c r="F7" s="33"/>
      <c r="G7" s="33"/>
      <c r="H7" s="33"/>
      <c r="I7" s="33"/>
      <c r="J7" s="45"/>
    </row>
    <row r="8" ht="19.9" customHeight="1" spans="1:10">
      <c r="A8" s="30"/>
      <c r="B8" s="34"/>
      <c r="C8" s="35" t="s">
        <v>22</v>
      </c>
      <c r="D8" s="36"/>
      <c r="E8" s="36"/>
      <c r="F8" s="36"/>
      <c r="G8" s="36"/>
      <c r="H8" s="36"/>
      <c r="I8" s="36"/>
      <c r="J8" s="43"/>
    </row>
    <row r="9" ht="19.9" customHeight="1" spans="1:10">
      <c r="A9" s="30"/>
      <c r="B9" s="34"/>
      <c r="C9" s="35" t="s">
        <v>191</v>
      </c>
      <c r="D9" s="37"/>
      <c r="E9" s="37"/>
      <c r="F9" s="37"/>
      <c r="G9" s="37"/>
      <c r="H9" s="37"/>
      <c r="I9" s="37"/>
      <c r="J9" s="43"/>
    </row>
    <row r="10" ht="8.45" customHeight="1" spans="1:10">
      <c r="A10" s="38"/>
      <c r="B10" s="38"/>
      <c r="C10" s="38"/>
      <c r="D10" s="38"/>
      <c r="E10" s="38"/>
      <c r="F10" s="38"/>
      <c r="G10" s="38"/>
      <c r="H10" s="38"/>
      <c r="I10" s="38"/>
      <c r="J10" s="4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69444444444444" bottom="0.269444444444444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21"/>
      <c r="B1" s="22"/>
      <c r="C1" s="22"/>
      <c r="D1" s="22"/>
      <c r="E1" s="23"/>
      <c r="F1" s="23"/>
      <c r="G1" s="24"/>
      <c r="H1" s="24"/>
      <c r="I1" s="40" t="s">
        <v>298</v>
      </c>
      <c r="J1" s="28"/>
    </row>
    <row r="2" ht="19.9" customHeight="1" spans="1:10">
      <c r="A2" s="21"/>
      <c r="B2" s="25" t="s">
        <v>299</v>
      </c>
      <c r="C2" s="25"/>
      <c r="D2" s="25"/>
      <c r="E2" s="25"/>
      <c r="F2" s="25"/>
      <c r="G2" s="25"/>
      <c r="H2" s="25"/>
      <c r="I2" s="25"/>
      <c r="J2" s="28" t="s">
        <v>2</v>
      </c>
    </row>
    <row r="3" ht="17.1" customHeight="1" spans="1:10">
      <c r="A3" s="26"/>
      <c r="B3" s="27" t="s">
        <v>4</v>
      </c>
      <c r="C3" s="27"/>
      <c r="D3" s="27"/>
      <c r="E3" s="27"/>
      <c r="F3" s="27"/>
      <c r="G3" s="26"/>
      <c r="H3" s="26"/>
      <c r="I3" s="41" t="s">
        <v>5</v>
      </c>
      <c r="J3" s="42"/>
    </row>
    <row r="4" ht="21.4" customHeight="1" spans="1:10">
      <c r="A4" s="28"/>
      <c r="B4" s="29" t="s">
        <v>8</v>
      </c>
      <c r="C4" s="29"/>
      <c r="D4" s="29"/>
      <c r="E4" s="29"/>
      <c r="F4" s="29"/>
      <c r="G4" s="29" t="s">
        <v>300</v>
      </c>
      <c r="H4" s="29"/>
      <c r="I4" s="29"/>
      <c r="J4" s="43"/>
    </row>
    <row r="5" ht="21.4" customHeight="1" spans="1:10">
      <c r="A5" s="30"/>
      <c r="B5" s="29" t="s">
        <v>72</v>
      </c>
      <c r="C5" s="29"/>
      <c r="D5" s="29"/>
      <c r="E5" s="29" t="s">
        <v>63</v>
      </c>
      <c r="F5" s="29" t="s">
        <v>64</v>
      </c>
      <c r="G5" s="29" t="s">
        <v>52</v>
      </c>
      <c r="H5" s="29" t="s">
        <v>70</v>
      </c>
      <c r="I5" s="29" t="s">
        <v>71</v>
      </c>
      <c r="J5" s="43"/>
    </row>
    <row r="6" ht="21.4" customHeight="1" spans="1:10">
      <c r="A6" s="30"/>
      <c r="B6" s="29" t="s">
        <v>73</v>
      </c>
      <c r="C6" s="29" t="s">
        <v>74</v>
      </c>
      <c r="D6" s="29" t="s">
        <v>75</v>
      </c>
      <c r="E6" s="29"/>
      <c r="F6" s="29"/>
      <c r="G6" s="29"/>
      <c r="H6" s="29"/>
      <c r="I6" s="29"/>
      <c r="J6" s="44"/>
    </row>
    <row r="7" ht="19.9" customHeight="1" spans="1:10">
      <c r="A7" s="31"/>
      <c r="B7" s="32"/>
      <c r="C7" s="32"/>
      <c r="D7" s="32"/>
      <c r="E7" s="32"/>
      <c r="F7" s="32" t="s">
        <v>65</v>
      </c>
      <c r="G7" s="33"/>
      <c r="H7" s="33"/>
      <c r="I7" s="33"/>
      <c r="J7" s="45"/>
    </row>
    <row r="8" ht="19.9" customHeight="1" spans="1:10">
      <c r="A8" s="30"/>
      <c r="B8" s="34"/>
      <c r="C8" s="34"/>
      <c r="D8" s="34"/>
      <c r="E8" s="34"/>
      <c r="F8" s="35" t="s">
        <v>22</v>
      </c>
      <c r="G8" s="36"/>
      <c r="H8" s="36"/>
      <c r="I8" s="36"/>
      <c r="J8" s="43"/>
    </row>
    <row r="9" ht="19.9" customHeight="1" spans="1:10">
      <c r="A9" s="30"/>
      <c r="B9" s="34"/>
      <c r="C9" s="34"/>
      <c r="D9" s="34"/>
      <c r="E9" s="34"/>
      <c r="F9" s="35" t="s">
        <v>22</v>
      </c>
      <c r="G9" s="36"/>
      <c r="H9" s="36"/>
      <c r="I9" s="36"/>
      <c r="J9" s="43"/>
    </row>
    <row r="10" ht="19.9" customHeight="1" spans="1:10">
      <c r="A10" s="30"/>
      <c r="B10" s="34"/>
      <c r="C10" s="34"/>
      <c r="D10" s="34"/>
      <c r="E10" s="34"/>
      <c r="F10" s="35" t="s">
        <v>191</v>
      </c>
      <c r="G10" s="36"/>
      <c r="H10" s="37"/>
      <c r="I10" s="37"/>
      <c r="J10" s="44"/>
    </row>
    <row r="11" ht="8.45" customHeight="1" spans="1:10">
      <c r="A11" s="38"/>
      <c r="B11" s="39"/>
      <c r="C11" s="39"/>
      <c r="D11" s="39"/>
      <c r="E11" s="39"/>
      <c r="F11" s="38"/>
      <c r="G11" s="38"/>
      <c r="H11" s="38"/>
      <c r="I11" s="38"/>
      <c r="J11" s="46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69444444444444" bottom="0.269444444444444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workbookViewId="0">
      <selection activeCell="L28" sqref="L28"/>
    </sheetView>
  </sheetViews>
  <sheetFormatPr defaultColWidth="9" defaultRowHeight="13.5" outlineLevelCol="7"/>
  <cols>
    <col min="1" max="3" width="12.625" style="1" customWidth="1"/>
    <col min="4" max="4" width="19.875" style="1" customWidth="1"/>
    <col min="5" max="8" width="14.375" style="12" customWidth="1"/>
  </cols>
  <sheetData>
    <row r="1" ht="19.5" spans="1:8">
      <c r="A1" s="13" t="s">
        <v>301</v>
      </c>
      <c r="B1" s="13"/>
      <c r="C1" s="13"/>
      <c r="D1" s="13"/>
      <c r="E1" s="13"/>
      <c r="F1" s="13"/>
      <c r="G1" s="13"/>
      <c r="H1" s="13"/>
    </row>
    <row r="2" spans="1:8">
      <c r="A2" s="14" t="s">
        <v>302</v>
      </c>
      <c r="B2" s="14"/>
      <c r="C2" s="14"/>
      <c r="D2" s="14"/>
      <c r="E2" s="14"/>
      <c r="F2" s="14"/>
      <c r="G2" s="14"/>
      <c r="H2" s="14"/>
    </row>
    <row r="3" spans="1:8">
      <c r="A3" s="15" t="s">
        <v>303</v>
      </c>
      <c r="B3" s="15"/>
      <c r="C3" s="15"/>
      <c r="D3" s="15"/>
      <c r="E3" s="16"/>
      <c r="F3" s="16"/>
      <c r="G3" s="16"/>
      <c r="H3" s="16"/>
    </row>
    <row r="4" spans="1:8">
      <c r="A4" s="17" t="s">
        <v>304</v>
      </c>
      <c r="B4" s="17"/>
      <c r="C4" s="17"/>
      <c r="D4" s="17" t="s">
        <v>305</v>
      </c>
      <c r="E4" s="17"/>
      <c r="F4" s="17"/>
      <c r="G4" s="17"/>
      <c r="H4" s="17"/>
    </row>
    <row r="5" spans="1:8">
      <c r="A5" s="17" t="s">
        <v>306</v>
      </c>
      <c r="B5" s="17" t="s">
        <v>307</v>
      </c>
      <c r="C5" s="17"/>
      <c r="D5" s="17" t="s">
        <v>308</v>
      </c>
      <c r="E5" s="17"/>
      <c r="F5" s="17" t="s">
        <v>309</v>
      </c>
      <c r="G5" s="17"/>
      <c r="H5" s="17"/>
    </row>
    <row r="6" spans="1:8">
      <c r="A6" s="17"/>
      <c r="B6" s="18">
        <v>655.13</v>
      </c>
      <c r="C6" s="18"/>
      <c r="D6" s="18">
        <v>665.13</v>
      </c>
      <c r="E6" s="19"/>
      <c r="F6" s="19">
        <v>0</v>
      </c>
      <c r="G6" s="19"/>
      <c r="H6" s="19"/>
    </row>
    <row r="7" ht="54" customHeight="1" spans="1:8">
      <c r="A7" s="17" t="s">
        <v>310</v>
      </c>
      <c r="B7" s="20" t="s">
        <v>311</v>
      </c>
      <c r="C7" s="20"/>
      <c r="D7" s="20"/>
      <c r="E7" s="17"/>
      <c r="F7" s="17"/>
      <c r="G7" s="17"/>
      <c r="H7" s="17"/>
    </row>
    <row r="8" spans="1:8">
      <c r="A8" s="17" t="s">
        <v>312</v>
      </c>
      <c r="B8" s="17" t="s">
        <v>313</v>
      </c>
      <c r="C8" s="17"/>
      <c r="D8" s="17" t="s">
        <v>314</v>
      </c>
      <c r="E8" s="17"/>
      <c r="F8" s="17"/>
      <c r="G8" s="17"/>
      <c r="H8" s="17"/>
    </row>
    <row r="9" spans="1:8">
      <c r="A9" s="17"/>
      <c r="B9" s="20" t="s">
        <v>315</v>
      </c>
      <c r="C9" s="20"/>
      <c r="D9" s="20" t="s">
        <v>316</v>
      </c>
      <c r="E9" s="17"/>
      <c r="F9" s="17"/>
      <c r="G9" s="17"/>
      <c r="H9" s="17"/>
    </row>
    <row r="10" spans="1:8">
      <c r="A10" s="17"/>
      <c r="B10" s="20" t="s">
        <v>317</v>
      </c>
      <c r="C10" s="20"/>
      <c r="D10" s="20" t="s">
        <v>318</v>
      </c>
      <c r="E10" s="17"/>
      <c r="F10" s="17"/>
      <c r="G10" s="17"/>
      <c r="H10" s="17"/>
    </row>
    <row r="11" spans="1:8">
      <c r="A11" s="17"/>
      <c r="B11" s="20" t="s">
        <v>319</v>
      </c>
      <c r="C11" s="20"/>
      <c r="D11" s="20" t="s">
        <v>320</v>
      </c>
      <c r="E11" s="17"/>
      <c r="F11" s="17"/>
      <c r="G11" s="17"/>
      <c r="H11" s="17"/>
    </row>
    <row r="12" spans="1:8">
      <c r="A12" s="17"/>
      <c r="B12" s="20" t="s">
        <v>321</v>
      </c>
      <c r="C12" s="20"/>
      <c r="D12" s="20" t="s">
        <v>322</v>
      </c>
      <c r="E12" s="17"/>
      <c r="F12" s="17"/>
      <c r="G12" s="17"/>
      <c r="H12" s="17"/>
    </row>
    <row r="13" ht="33" customHeight="1" spans="1:8">
      <c r="A13" s="17"/>
      <c r="B13" s="20" t="s">
        <v>323</v>
      </c>
      <c r="C13" s="20"/>
      <c r="D13" s="20" t="s">
        <v>324</v>
      </c>
      <c r="E13" s="17"/>
      <c r="F13" s="17"/>
      <c r="G13" s="17"/>
      <c r="H13" s="17"/>
    </row>
    <row r="14" spans="1:8">
      <c r="A14" s="17" t="s">
        <v>325</v>
      </c>
      <c r="B14" s="17" t="s">
        <v>326</v>
      </c>
      <c r="C14" s="17" t="s">
        <v>327</v>
      </c>
      <c r="D14" s="17" t="s">
        <v>328</v>
      </c>
      <c r="E14" s="17" t="s">
        <v>329</v>
      </c>
      <c r="F14" s="17" t="s">
        <v>330</v>
      </c>
      <c r="G14" s="17" t="s">
        <v>331</v>
      </c>
      <c r="H14" s="17" t="s">
        <v>332</v>
      </c>
    </row>
    <row r="15" spans="1:8">
      <c r="A15" s="17"/>
      <c r="B15" s="20" t="s">
        <v>333</v>
      </c>
      <c r="C15" s="20" t="s">
        <v>334</v>
      </c>
      <c r="D15" s="20" t="s">
        <v>335</v>
      </c>
      <c r="E15" s="17" t="s">
        <v>336</v>
      </c>
      <c r="F15" s="17" t="s">
        <v>337</v>
      </c>
      <c r="G15" s="17" t="s">
        <v>338</v>
      </c>
      <c r="H15" s="17" t="s">
        <v>339</v>
      </c>
    </row>
    <row r="16" spans="1:8">
      <c r="A16" s="17"/>
      <c r="B16" s="20"/>
      <c r="C16" s="20"/>
      <c r="D16" s="20" t="s">
        <v>340</v>
      </c>
      <c r="E16" s="17" t="s">
        <v>341</v>
      </c>
      <c r="F16" s="17" t="s">
        <v>342</v>
      </c>
      <c r="G16" s="17" t="s">
        <v>343</v>
      </c>
      <c r="H16" s="17" t="s">
        <v>339</v>
      </c>
    </row>
    <row r="17" spans="1:8">
      <c r="A17" s="17"/>
      <c r="B17" s="20"/>
      <c r="C17" s="20"/>
      <c r="D17" s="20" t="s">
        <v>344</v>
      </c>
      <c r="E17" s="17" t="s">
        <v>341</v>
      </c>
      <c r="F17" s="17" t="s">
        <v>345</v>
      </c>
      <c r="G17" s="17" t="s">
        <v>346</v>
      </c>
      <c r="H17" s="17" t="s">
        <v>339</v>
      </c>
    </row>
    <row r="18" spans="1:8">
      <c r="A18" s="17"/>
      <c r="B18" s="20"/>
      <c r="C18" s="20"/>
      <c r="D18" s="20" t="s">
        <v>347</v>
      </c>
      <c r="E18" s="17" t="s">
        <v>341</v>
      </c>
      <c r="F18" s="17" t="s">
        <v>345</v>
      </c>
      <c r="G18" s="17" t="s">
        <v>348</v>
      </c>
      <c r="H18" s="17" t="s">
        <v>339</v>
      </c>
    </row>
    <row r="19" spans="1:8">
      <c r="A19" s="17"/>
      <c r="B19" s="20"/>
      <c r="C19" s="20"/>
      <c r="D19" s="20" t="s">
        <v>349</v>
      </c>
      <c r="E19" s="17" t="s">
        <v>341</v>
      </c>
      <c r="F19" s="17" t="s">
        <v>350</v>
      </c>
      <c r="G19" s="17" t="s">
        <v>351</v>
      </c>
      <c r="H19" s="17" t="s">
        <v>339</v>
      </c>
    </row>
    <row r="20" spans="1:8">
      <c r="A20" s="17"/>
      <c r="B20" s="20"/>
      <c r="C20" s="20"/>
      <c r="D20" s="20" t="s">
        <v>352</v>
      </c>
      <c r="E20" s="17" t="s">
        <v>341</v>
      </c>
      <c r="F20" s="17" t="s">
        <v>353</v>
      </c>
      <c r="G20" s="17" t="s">
        <v>351</v>
      </c>
      <c r="H20" s="17" t="s">
        <v>339</v>
      </c>
    </row>
    <row r="21" spans="1:8">
      <c r="A21" s="17"/>
      <c r="B21" s="20"/>
      <c r="C21" s="20" t="s">
        <v>354</v>
      </c>
      <c r="D21" s="20" t="s">
        <v>355</v>
      </c>
      <c r="E21" s="17" t="s">
        <v>341</v>
      </c>
      <c r="F21" s="17" t="s">
        <v>356</v>
      </c>
      <c r="G21" s="17" t="s">
        <v>357</v>
      </c>
      <c r="H21" s="17" t="s">
        <v>358</v>
      </c>
    </row>
    <row r="22" spans="1:8">
      <c r="A22" s="17"/>
      <c r="B22" s="20"/>
      <c r="C22" s="20"/>
      <c r="D22" s="20" t="s">
        <v>359</v>
      </c>
      <c r="E22" s="17" t="s">
        <v>341</v>
      </c>
      <c r="F22" s="17" t="s">
        <v>360</v>
      </c>
      <c r="G22" s="17" t="s">
        <v>357</v>
      </c>
      <c r="H22" s="17" t="s">
        <v>358</v>
      </c>
    </row>
    <row r="23" spans="1:8">
      <c r="A23" s="17"/>
      <c r="B23" s="20"/>
      <c r="C23" s="20"/>
      <c r="D23" s="20" t="s">
        <v>361</v>
      </c>
      <c r="E23" s="17" t="s">
        <v>341</v>
      </c>
      <c r="F23" s="17" t="s">
        <v>356</v>
      </c>
      <c r="G23" s="17" t="s">
        <v>357</v>
      </c>
      <c r="H23" s="17" t="s">
        <v>358</v>
      </c>
    </row>
    <row r="24" spans="1:8">
      <c r="A24" s="17"/>
      <c r="B24" s="20"/>
      <c r="C24" s="20"/>
      <c r="D24" s="20" t="s">
        <v>362</v>
      </c>
      <c r="E24" s="17" t="s">
        <v>341</v>
      </c>
      <c r="F24" s="17" t="s">
        <v>363</v>
      </c>
      <c r="G24" s="17" t="s">
        <v>357</v>
      </c>
      <c r="H24" s="17" t="s">
        <v>358</v>
      </c>
    </row>
    <row r="25" spans="1:8">
      <c r="A25" s="17"/>
      <c r="B25" s="20"/>
      <c r="C25" s="20" t="s">
        <v>364</v>
      </c>
      <c r="D25" s="20" t="s">
        <v>365</v>
      </c>
      <c r="E25" s="17" t="s">
        <v>336</v>
      </c>
      <c r="F25" s="17" t="s">
        <v>345</v>
      </c>
      <c r="G25" s="17" t="s">
        <v>366</v>
      </c>
      <c r="H25" s="17" t="s">
        <v>358</v>
      </c>
    </row>
    <row r="26" ht="45" spans="1:8">
      <c r="A26" s="17"/>
      <c r="B26" s="20" t="s">
        <v>367</v>
      </c>
      <c r="C26" s="20" t="s">
        <v>368</v>
      </c>
      <c r="D26" s="20" t="s">
        <v>369</v>
      </c>
      <c r="E26" s="17" t="s">
        <v>341</v>
      </c>
      <c r="F26" s="17" t="s">
        <v>339</v>
      </c>
      <c r="G26" s="17" t="s">
        <v>357</v>
      </c>
      <c r="H26" s="17" t="s">
        <v>339</v>
      </c>
    </row>
    <row r="27" ht="45" spans="1:8">
      <c r="A27" s="17"/>
      <c r="B27" s="20"/>
      <c r="C27" s="20" t="s">
        <v>370</v>
      </c>
      <c r="D27" s="20" t="s">
        <v>371</v>
      </c>
      <c r="E27" s="17" t="s">
        <v>372</v>
      </c>
      <c r="F27" s="17" t="s">
        <v>373</v>
      </c>
      <c r="G27" s="17"/>
      <c r="H27" s="17" t="s">
        <v>339</v>
      </c>
    </row>
    <row r="28" ht="33.75" spans="1:8">
      <c r="A28" s="17"/>
      <c r="B28" s="20"/>
      <c r="C28" s="20" t="s">
        <v>374</v>
      </c>
      <c r="D28" s="20" t="s">
        <v>375</v>
      </c>
      <c r="E28" s="17" t="s">
        <v>372</v>
      </c>
      <c r="F28" s="17" t="s">
        <v>373</v>
      </c>
      <c r="G28" s="17"/>
      <c r="H28" s="17" t="s">
        <v>376</v>
      </c>
    </row>
    <row r="29" ht="22.5" spans="1:8">
      <c r="A29" s="17"/>
      <c r="B29" s="20" t="s">
        <v>377</v>
      </c>
      <c r="C29" s="20" t="s">
        <v>378</v>
      </c>
      <c r="D29" s="20" t="s">
        <v>379</v>
      </c>
      <c r="E29" s="17" t="s">
        <v>341</v>
      </c>
      <c r="F29" s="17" t="s">
        <v>356</v>
      </c>
      <c r="G29" s="17" t="s">
        <v>357</v>
      </c>
      <c r="H29" s="17" t="s">
        <v>376</v>
      </c>
    </row>
    <row r="30" ht="22.5" spans="1:8">
      <c r="A30" s="17"/>
      <c r="B30" s="20" t="s">
        <v>380</v>
      </c>
      <c r="C30" s="20" t="s">
        <v>381</v>
      </c>
      <c r="D30" s="20" t="s">
        <v>382</v>
      </c>
      <c r="E30" s="17" t="s">
        <v>383</v>
      </c>
      <c r="F30" s="17">
        <v>665.13</v>
      </c>
      <c r="G30" s="17" t="s">
        <v>384</v>
      </c>
      <c r="H30" s="17" t="s">
        <v>376</v>
      </c>
    </row>
  </sheetData>
  <mergeCells count="31">
    <mergeCell ref="A1:H1"/>
    <mergeCell ref="A2:H2"/>
    <mergeCell ref="A3:H3"/>
    <mergeCell ref="A4:C4"/>
    <mergeCell ref="D4:H4"/>
    <mergeCell ref="B5:C5"/>
    <mergeCell ref="D5:E5"/>
    <mergeCell ref="F5:H5"/>
    <mergeCell ref="B6:C6"/>
    <mergeCell ref="D6:E6"/>
    <mergeCell ref="F6:H6"/>
    <mergeCell ref="B7:H7"/>
    <mergeCell ref="B8:C8"/>
    <mergeCell ref="D8:H8"/>
    <mergeCell ref="B9:C9"/>
    <mergeCell ref="D9:H9"/>
    <mergeCell ref="B10:C10"/>
    <mergeCell ref="D10:H10"/>
    <mergeCell ref="B11:C11"/>
    <mergeCell ref="D11:H11"/>
    <mergeCell ref="B12:C12"/>
    <mergeCell ref="D12:H12"/>
    <mergeCell ref="B13:C13"/>
    <mergeCell ref="D13:H13"/>
    <mergeCell ref="A5:A6"/>
    <mergeCell ref="A8:A13"/>
    <mergeCell ref="A14:A30"/>
    <mergeCell ref="B15:B25"/>
    <mergeCell ref="B26:B28"/>
    <mergeCell ref="C15:C20"/>
    <mergeCell ref="C21:C24"/>
  </mergeCells>
  <pageMargins left="0.75" right="0.75" top="1" bottom="1" header="0.511805555555556" footer="0.511805555555556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abSelected="1" topLeftCell="A4" workbookViewId="0">
      <selection activeCell="O10" sqref="O10"/>
    </sheetView>
  </sheetViews>
  <sheetFormatPr defaultColWidth="9" defaultRowHeight="13.5"/>
  <cols>
    <col min="1" max="6" width="9" style="1"/>
    <col min="7" max="7" width="16" style="1" customWidth="1"/>
    <col min="8" max="12" width="9" style="1"/>
  </cols>
  <sheetData>
    <row r="1" spans="1:12">
      <c r="A1" s="2"/>
      <c r="B1" s="2"/>
      <c r="C1" s="3"/>
      <c r="D1" s="3"/>
      <c r="E1" s="3"/>
      <c r="F1" s="4"/>
      <c r="G1" s="3"/>
      <c r="H1" s="4"/>
      <c r="I1" s="4"/>
      <c r="J1" s="4"/>
      <c r="K1" s="4"/>
      <c r="L1" s="3"/>
    </row>
    <row r="2" ht="19.5" spans="1:12">
      <c r="A2" s="5" t="s">
        <v>385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6"/>
      <c r="B3" s="6"/>
      <c r="C3" s="6"/>
      <c r="D3" s="6"/>
      <c r="E3" s="6"/>
      <c r="F3" s="6"/>
      <c r="G3" s="6"/>
      <c r="H3" s="6"/>
      <c r="I3" s="6"/>
      <c r="J3" s="11" t="s">
        <v>5</v>
      </c>
      <c r="K3" s="11"/>
      <c r="L3" s="11"/>
    </row>
    <row r="4" spans="1:12">
      <c r="A4" s="7" t="s">
        <v>386</v>
      </c>
      <c r="B4" s="7" t="s">
        <v>387</v>
      </c>
      <c r="C4" s="7" t="s">
        <v>9</v>
      </c>
      <c r="D4" s="7" t="s">
        <v>388</v>
      </c>
      <c r="E4" s="7" t="s">
        <v>326</v>
      </c>
      <c r="F4" s="7" t="s">
        <v>327</v>
      </c>
      <c r="G4" s="7" t="s">
        <v>328</v>
      </c>
      <c r="H4" s="7" t="s">
        <v>389</v>
      </c>
      <c r="I4" s="7" t="s">
        <v>390</v>
      </c>
      <c r="J4" s="7" t="s">
        <v>391</v>
      </c>
      <c r="K4" s="7" t="s">
        <v>332</v>
      </c>
      <c r="L4" s="7" t="s">
        <v>392</v>
      </c>
    </row>
    <row r="5" ht="34.5" spans="1:12">
      <c r="A5" s="8" t="s">
        <v>393</v>
      </c>
      <c r="B5" s="9"/>
      <c r="C5" s="10">
        <v>40</v>
      </c>
      <c r="D5" s="9"/>
      <c r="E5" s="9"/>
      <c r="F5" s="9"/>
      <c r="G5" s="9"/>
      <c r="H5" s="9"/>
      <c r="I5" s="9"/>
      <c r="J5" s="9"/>
      <c r="K5" s="9"/>
      <c r="L5" s="9"/>
    </row>
    <row r="6" spans="1:12">
      <c r="A6" s="8" t="s">
        <v>394</v>
      </c>
      <c r="B6" s="8" t="s">
        <v>395</v>
      </c>
      <c r="C6" s="10">
        <v>5</v>
      </c>
      <c r="D6" s="8" t="s">
        <v>396</v>
      </c>
      <c r="E6" s="8" t="s">
        <v>397</v>
      </c>
      <c r="F6" s="8" t="s">
        <v>398</v>
      </c>
      <c r="G6" s="8" t="s">
        <v>399</v>
      </c>
      <c r="H6" s="8" t="s">
        <v>400</v>
      </c>
      <c r="I6" s="8" t="s">
        <v>401</v>
      </c>
      <c r="J6" s="8" t="s">
        <v>357</v>
      </c>
      <c r="K6" s="8" t="s">
        <v>376</v>
      </c>
      <c r="L6" s="8"/>
    </row>
    <row r="7" ht="22.5" spans="1:12">
      <c r="A7" s="8"/>
      <c r="B7" s="8"/>
      <c r="C7" s="10"/>
      <c r="D7" s="8"/>
      <c r="E7" s="8" t="s">
        <v>402</v>
      </c>
      <c r="F7" s="8" t="s">
        <v>403</v>
      </c>
      <c r="G7" s="8" t="s">
        <v>404</v>
      </c>
      <c r="H7" s="8" t="s">
        <v>400</v>
      </c>
      <c r="I7" s="8" t="s">
        <v>356</v>
      </c>
      <c r="J7" s="8" t="s">
        <v>357</v>
      </c>
      <c r="K7" s="8" t="s">
        <v>376</v>
      </c>
      <c r="L7" s="8"/>
    </row>
    <row r="8" ht="22.5" spans="1:12">
      <c r="A8" s="8"/>
      <c r="B8" s="8"/>
      <c r="C8" s="10"/>
      <c r="D8" s="8"/>
      <c r="E8" s="8" t="s">
        <v>405</v>
      </c>
      <c r="F8" s="8" t="s">
        <v>406</v>
      </c>
      <c r="G8" s="8" t="s">
        <v>407</v>
      </c>
      <c r="H8" s="8" t="s">
        <v>408</v>
      </c>
      <c r="I8" s="8" t="s">
        <v>339</v>
      </c>
      <c r="J8" s="8" t="s">
        <v>409</v>
      </c>
      <c r="K8" s="8" t="s">
        <v>376</v>
      </c>
      <c r="L8" s="8"/>
    </row>
    <row r="9" ht="22.5" spans="1:12">
      <c r="A9" s="8"/>
      <c r="B9" s="8"/>
      <c r="C9" s="10"/>
      <c r="D9" s="8"/>
      <c r="E9" s="8" t="s">
        <v>405</v>
      </c>
      <c r="F9" s="8" t="s">
        <v>406</v>
      </c>
      <c r="G9" s="8" t="s">
        <v>407</v>
      </c>
      <c r="H9" s="8" t="s">
        <v>408</v>
      </c>
      <c r="I9" s="8" t="s">
        <v>410</v>
      </c>
      <c r="J9" s="8" t="s">
        <v>411</v>
      </c>
      <c r="K9" s="8" t="s">
        <v>376</v>
      </c>
      <c r="L9" s="8"/>
    </row>
    <row r="10" ht="22.5" spans="1:12">
      <c r="A10" s="8"/>
      <c r="B10" s="8"/>
      <c r="C10" s="10"/>
      <c r="D10" s="8"/>
      <c r="E10" s="8" t="s">
        <v>397</v>
      </c>
      <c r="F10" s="8" t="s">
        <v>412</v>
      </c>
      <c r="G10" s="8" t="s">
        <v>413</v>
      </c>
      <c r="H10" s="8" t="s">
        <v>400</v>
      </c>
      <c r="I10" s="8" t="s">
        <v>414</v>
      </c>
      <c r="J10" s="8" t="s">
        <v>415</v>
      </c>
      <c r="K10" s="8" t="s">
        <v>339</v>
      </c>
      <c r="L10" s="8"/>
    </row>
    <row r="11" ht="67.5" spans="1:12">
      <c r="A11" s="8"/>
      <c r="B11" s="8"/>
      <c r="C11" s="10"/>
      <c r="D11" s="8"/>
      <c r="E11" s="8" t="s">
        <v>416</v>
      </c>
      <c r="F11" s="8" t="s">
        <v>417</v>
      </c>
      <c r="G11" s="8" t="s">
        <v>418</v>
      </c>
      <c r="H11" s="8" t="s">
        <v>419</v>
      </c>
      <c r="I11" s="8" t="s">
        <v>420</v>
      </c>
      <c r="J11" s="8"/>
      <c r="K11" s="8" t="s">
        <v>376</v>
      </c>
      <c r="L11" s="8"/>
    </row>
    <row r="12" ht="30" customHeight="1" spans="1:12">
      <c r="A12" s="8"/>
      <c r="B12" s="8"/>
      <c r="C12" s="10"/>
      <c r="D12" s="8"/>
      <c r="E12" s="8" t="s">
        <v>397</v>
      </c>
      <c r="F12" s="8" t="s">
        <v>412</v>
      </c>
      <c r="G12" s="8" t="s">
        <v>421</v>
      </c>
      <c r="H12" s="8" t="s">
        <v>400</v>
      </c>
      <c r="I12" s="8" t="s">
        <v>422</v>
      </c>
      <c r="J12" s="8" t="s">
        <v>415</v>
      </c>
      <c r="K12" s="8" t="s">
        <v>339</v>
      </c>
      <c r="L12" s="8"/>
    </row>
    <row r="13" spans="1:12">
      <c r="A13" s="8"/>
      <c r="B13" s="8"/>
      <c r="C13" s="10"/>
      <c r="D13" s="8"/>
      <c r="E13" s="8" t="s">
        <v>397</v>
      </c>
      <c r="F13" s="8" t="s">
        <v>423</v>
      </c>
      <c r="G13" s="8" t="s">
        <v>424</v>
      </c>
      <c r="H13" s="8" t="s">
        <v>400</v>
      </c>
      <c r="I13" s="8" t="s">
        <v>356</v>
      </c>
      <c r="J13" s="8" t="s">
        <v>357</v>
      </c>
      <c r="K13" s="8" t="s">
        <v>376</v>
      </c>
      <c r="L13" s="8"/>
    </row>
    <row r="14" ht="27" customHeight="1" spans="1:12">
      <c r="A14" s="8"/>
      <c r="B14" s="8"/>
      <c r="C14" s="10"/>
      <c r="D14" s="8"/>
      <c r="E14" s="8" t="s">
        <v>416</v>
      </c>
      <c r="F14" s="8" t="s">
        <v>425</v>
      </c>
      <c r="G14" s="8" t="s">
        <v>426</v>
      </c>
      <c r="H14" s="8" t="s">
        <v>400</v>
      </c>
      <c r="I14" s="8" t="s">
        <v>363</v>
      </c>
      <c r="J14" s="8" t="s">
        <v>357</v>
      </c>
      <c r="K14" s="8" t="s">
        <v>376</v>
      </c>
      <c r="L14" s="8"/>
    </row>
    <row r="15" spans="1:12">
      <c r="A15" s="8"/>
      <c r="B15" s="8"/>
      <c r="C15" s="10"/>
      <c r="D15" s="8"/>
      <c r="E15" s="8" t="s">
        <v>397</v>
      </c>
      <c r="F15" s="8" t="s">
        <v>412</v>
      </c>
      <c r="G15" s="8" t="s">
        <v>427</v>
      </c>
      <c r="H15" s="8" t="s">
        <v>400</v>
      </c>
      <c r="I15" s="8" t="s">
        <v>428</v>
      </c>
      <c r="J15" s="8" t="s">
        <v>415</v>
      </c>
      <c r="K15" s="8" t="s">
        <v>339</v>
      </c>
      <c r="L15" s="8"/>
    </row>
    <row r="16" spans="1:12">
      <c r="A16" s="8"/>
      <c r="B16" s="8"/>
      <c r="C16" s="10"/>
      <c r="D16" s="8"/>
      <c r="E16" s="8" t="s">
        <v>397</v>
      </c>
      <c r="F16" s="8" t="s">
        <v>412</v>
      </c>
      <c r="G16" s="8" t="s">
        <v>429</v>
      </c>
      <c r="H16" s="8" t="s">
        <v>400</v>
      </c>
      <c r="I16" s="8" t="s">
        <v>356</v>
      </c>
      <c r="J16" s="8" t="s">
        <v>415</v>
      </c>
      <c r="K16" s="8" t="s">
        <v>339</v>
      </c>
      <c r="L16" s="8"/>
    </row>
    <row r="17" ht="45" spans="1:12">
      <c r="A17" s="8"/>
      <c r="B17" s="8" t="s">
        <v>430</v>
      </c>
      <c r="C17" s="10">
        <v>35</v>
      </c>
      <c r="D17" s="8" t="s">
        <v>431</v>
      </c>
      <c r="E17" s="8" t="s">
        <v>416</v>
      </c>
      <c r="F17" s="8" t="s">
        <v>417</v>
      </c>
      <c r="G17" s="8" t="s">
        <v>432</v>
      </c>
      <c r="H17" s="8" t="s">
        <v>419</v>
      </c>
      <c r="I17" s="8" t="s">
        <v>373</v>
      </c>
      <c r="J17" s="8"/>
      <c r="K17" s="8" t="s">
        <v>433</v>
      </c>
      <c r="L17" s="8"/>
    </row>
    <row r="18" ht="22.5" spans="1:12">
      <c r="A18" s="8"/>
      <c r="B18" s="8"/>
      <c r="C18" s="10"/>
      <c r="D18" s="8"/>
      <c r="E18" s="8" t="s">
        <v>397</v>
      </c>
      <c r="F18" s="8" t="s">
        <v>423</v>
      </c>
      <c r="G18" s="8" t="s">
        <v>434</v>
      </c>
      <c r="H18" s="8" t="s">
        <v>419</v>
      </c>
      <c r="I18" s="8" t="s">
        <v>435</v>
      </c>
      <c r="J18" s="8"/>
      <c r="K18" s="8" t="s">
        <v>376</v>
      </c>
      <c r="L18" s="8"/>
    </row>
    <row r="19" ht="33.75" spans="1:12">
      <c r="A19" s="8"/>
      <c r="B19" s="8"/>
      <c r="C19" s="10"/>
      <c r="D19" s="8"/>
      <c r="E19" s="8" t="s">
        <v>397</v>
      </c>
      <c r="F19" s="8" t="s">
        <v>398</v>
      </c>
      <c r="G19" s="8" t="s">
        <v>436</v>
      </c>
      <c r="H19" s="8" t="s">
        <v>419</v>
      </c>
      <c r="I19" s="8" t="s">
        <v>437</v>
      </c>
      <c r="J19" s="8"/>
      <c r="K19" s="8" t="s">
        <v>433</v>
      </c>
      <c r="L19" s="8"/>
    </row>
    <row r="20" spans="1:12">
      <c r="A20" s="8"/>
      <c r="B20" s="8"/>
      <c r="C20" s="10"/>
      <c r="D20" s="8"/>
      <c r="E20" s="8" t="s">
        <v>397</v>
      </c>
      <c r="F20" s="8" t="s">
        <v>412</v>
      </c>
      <c r="G20" s="8" t="s">
        <v>438</v>
      </c>
      <c r="H20" s="8" t="s">
        <v>400</v>
      </c>
      <c r="I20" s="8" t="s">
        <v>342</v>
      </c>
      <c r="J20" s="8" t="s">
        <v>343</v>
      </c>
      <c r="K20" s="8" t="s">
        <v>433</v>
      </c>
      <c r="L20" s="8"/>
    </row>
    <row r="21" ht="22.5" spans="1:12">
      <c r="A21" s="8"/>
      <c r="B21" s="8"/>
      <c r="C21" s="10"/>
      <c r="D21" s="8"/>
      <c r="E21" s="8" t="s">
        <v>416</v>
      </c>
      <c r="F21" s="8" t="s">
        <v>425</v>
      </c>
      <c r="G21" s="8" t="s">
        <v>439</v>
      </c>
      <c r="H21" s="8" t="s">
        <v>400</v>
      </c>
      <c r="I21" s="8" t="s">
        <v>356</v>
      </c>
      <c r="J21" s="8" t="s">
        <v>415</v>
      </c>
      <c r="K21" s="8" t="s">
        <v>339</v>
      </c>
      <c r="L21" s="8"/>
    </row>
    <row r="22" spans="1:12">
      <c r="A22" s="8"/>
      <c r="B22" s="8"/>
      <c r="C22" s="10"/>
      <c r="D22" s="8"/>
      <c r="E22" s="8" t="s">
        <v>402</v>
      </c>
      <c r="F22" s="8" t="s">
        <v>402</v>
      </c>
      <c r="G22" s="8" t="s">
        <v>440</v>
      </c>
      <c r="H22" s="8" t="s">
        <v>400</v>
      </c>
      <c r="I22" s="8" t="s">
        <v>441</v>
      </c>
      <c r="J22" s="8" t="s">
        <v>415</v>
      </c>
      <c r="K22" s="8" t="s">
        <v>376</v>
      </c>
      <c r="L22" s="8"/>
    </row>
    <row r="23" ht="22.5" spans="1:12">
      <c r="A23" s="8"/>
      <c r="B23" s="8"/>
      <c r="C23" s="10"/>
      <c r="D23" s="8"/>
      <c r="E23" s="8" t="s">
        <v>405</v>
      </c>
      <c r="F23" s="8" t="s">
        <v>406</v>
      </c>
      <c r="G23" s="8" t="s">
        <v>442</v>
      </c>
      <c r="H23" s="8" t="s">
        <v>408</v>
      </c>
      <c r="I23" s="8" t="s">
        <v>339</v>
      </c>
      <c r="J23" s="8" t="s">
        <v>409</v>
      </c>
      <c r="K23" s="8" t="s">
        <v>339</v>
      </c>
      <c r="L23" s="8"/>
    </row>
  </sheetData>
  <mergeCells count="10">
    <mergeCell ref="A2:L2"/>
    <mergeCell ref="A3:D3"/>
    <mergeCell ref="J3:L3"/>
    <mergeCell ref="A6:A23"/>
    <mergeCell ref="B6:B16"/>
    <mergeCell ref="B17:B23"/>
    <mergeCell ref="C6:C16"/>
    <mergeCell ref="C17:C23"/>
    <mergeCell ref="D6:D16"/>
    <mergeCell ref="D17:D23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21" activePane="bottomLeft" state="frozen"/>
      <selection/>
      <selection pane="bottomLeft" activeCell="E36" sqref="E36"/>
    </sheetView>
  </sheetViews>
  <sheetFormatPr defaultColWidth="10" defaultRowHeight="13.5" outlineLevelCol="5"/>
  <cols>
    <col min="1" max="1" width="1.5" customWidth="1"/>
    <col min="2" max="2" width="41" customWidth="1"/>
    <col min="3" max="3" width="16.375" customWidth="1"/>
    <col min="4" max="4" width="41" customWidth="1"/>
    <col min="5" max="5" width="16.375" customWidth="1"/>
    <col min="6" max="6" width="1.5" customWidth="1"/>
    <col min="7" max="10" width="9.75" customWidth="1"/>
  </cols>
  <sheetData>
    <row r="1" ht="14.25" customHeight="1" spans="1:6">
      <c r="A1" s="64"/>
      <c r="B1" s="22"/>
      <c r="D1" s="65"/>
      <c r="E1" s="22" t="s">
        <v>1</v>
      </c>
      <c r="F1" s="62" t="s">
        <v>2</v>
      </c>
    </row>
    <row r="2" ht="19.9" customHeight="1" spans="1:6">
      <c r="A2" s="67"/>
      <c r="B2" s="68" t="s">
        <v>3</v>
      </c>
      <c r="C2" s="68"/>
      <c r="D2" s="68"/>
      <c r="E2" s="68"/>
      <c r="F2" s="62"/>
    </row>
    <row r="3" ht="17.1" customHeight="1" spans="1:6">
      <c r="A3" s="67"/>
      <c r="B3" s="27" t="s">
        <v>4</v>
      </c>
      <c r="D3" s="23"/>
      <c r="E3" s="69" t="s">
        <v>5</v>
      </c>
      <c r="F3" s="62"/>
    </row>
    <row r="4" ht="21.4" customHeight="1" spans="1:6">
      <c r="A4" s="67"/>
      <c r="B4" s="54" t="s">
        <v>6</v>
      </c>
      <c r="C4" s="54"/>
      <c r="D4" s="54" t="s">
        <v>7</v>
      </c>
      <c r="E4" s="54"/>
      <c r="F4" s="62"/>
    </row>
    <row r="5" ht="21.4" customHeight="1" spans="1:6">
      <c r="A5" s="67"/>
      <c r="B5" s="54" t="s">
        <v>8</v>
      </c>
      <c r="C5" s="54" t="s">
        <v>9</v>
      </c>
      <c r="D5" s="54" t="s">
        <v>8</v>
      </c>
      <c r="E5" s="54" t="s">
        <v>9</v>
      </c>
      <c r="F5" s="62"/>
    </row>
    <row r="6" ht="19.9" customHeight="1" spans="1:6">
      <c r="A6" s="28"/>
      <c r="B6" s="59" t="s">
        <v>10</v>
      </c>
      <c r="C6" s="60">
        <v>302.71</v>
      </c>
      <c r="D6" s="59" t="s">
        <v>11</v>
      </c>
      <c r="E6" s="60"/>
      <c r="F6" s="44"/>
    </row>
    <row r="7" ht="19.9" customHeight="1" spans="1:6">
      <c r="A7" s="28"/>
      <c r="B7" s="59" t="s">
        <v>12</v>
      </c>
      <c r="C7" s="60"/>
      <c r="D7" s="59" t="s">
        <v>13</v>
      </c>
      <c r="E7" s="60"/>
      <c r="F7" s="44"/>
    </row>
    <row r="8" ht="19.9" customHeight="1" spans="1:6">
      <c r="A8" s="28"/>
      <c r="B8" s="59" t="s">
        <v>14</v>
      </c>
      <c r="C8" s="60"/>
      <c r="D8" s="59" t="s">
        <v>15</v>
      </c>
      <c r="E8" s="60"/>
      <c r="F8" s="44"/>
    </row>
    <row r="9" ht="19.9" customHeight="1" spans="1:6">
      <c r="A9" s="28"/>
      <c r="B9" s="59" t="s">
        <v>16</v>
      </c>
      <c r="C9" s="60"/>
      <c r="D9" s="59" t="s">
        <v>17</v>
      </c>
      <c r="E9" s="60"/>
      <c r="F9" s="44"/>
    </row>
    <row r="10" ht="19.9" customHeight="1" spans="1:6">
      <c r="A10" s="28"/>
      <c r="B10" s="59" t="s">
        <v>18</v>
      </c>
      <c r="C10" s="60"/>
      <c r="D10" s="59" t="s">
        <v>19</v>
      </c>
      <c r="E10" s="60"/>
      <c r="F10" s="44"/>
    </row>
    <row r="11" ht="19.9" customHeight="1" spans="1:6">
      <c r="A11" s="28"/>
      <c r="B11" s="59" t="s">
        <v>20</v>
      </c>
      <c r="C11" s="60"/>
      <c r="D11" s="59" t="s">
        <v>21</v>
      </c>
      <c r="E11" s="60"/>
      <c r="F11" s="44"/>
    </row>
    <row r="12" ht="19.9" customHeight="1" spans="1:6">
      <c r="A12" s="28"/>
      <c r="B12" s="59" t="s">
        <v>22</v>
      </c>
      <c r="C12" s="60"/>
      <c r="D12" s="59" t="s">
        <v>23</v>
      </c>
      <c r="E12" s="60"/>
      <c r="F12" s="44"/>
    </row>
    <row r="13" ht="19.9" customHeight="1" spans="1:6">
      <c r="A13" s="28"/>
      <c r="B13" s="59" t="s">
        <v>22</v>
      </c>
      <c r="C13" s="60"/>
      <c r="D13" s="59" t="s">
        <v>24</v>
      </c>
      <c r="E13" s="60">
        <f>'1-2'!G10+'1-2'!G11</f>
        <v>64.19</v>
      </c>
      <c r="F13" s="44"/>
    </row>
    <row r="14" ht="19.9" customHeight="1" spans="1:6">
      <c r="A14" s="28"/>
      <c r="B14" s="59" t="s">
        <v>22</v>
      </c>
      <c r="C14" s="60"/>
      <c r="D14" s="59" t="s">
        <v>25</v>
      </c>
      <c r="E14" s="60"/>
      <c r="F14" s="44"/>
    </row>
    <row r="15" ht="19.9" customHeight="1" spans="1:6">
      <c r="A15" s="28"/>
      <c r="B15" s="59" t="s">
        <v>22</v>
      </c>
      <c r="C15" s="60"/>
      <c r="D15" s="59" t="s">
        <v>26</v>
      </c>
      <c r="E15" s="60">
        <v>8.69</v>
      </c>
      <c r="F15" s="44"/>
    </row>
    <row r="16" ht="19.9" customHeight="1" spans="1:6">
      <c r="A16" s="28"/>
      <c r="B16" s="59" t="s">
        <v>22</v>
      </c>
      <c r="C16" s="60"/>
      <c r="D16" s="59" t="s">
        <v>27</v>
      </c>
      <c r="E16" s="60">
        <f>'1-2'!G14</f>
        <v>69</v>
      </c>
      <c r="F16" s="44"/>
    </row>
    <row r="17" ht="19.9" customHeight="1" spans="1:6">
      <c r="A17" s="28"/>
      <c r="B17" s="59" t="s">
        <v>22</v>
      </c>
      <c r="C17" s="60"/>
      <c r="D17" s="59" t="s">
        <v>28</v>
      </c>
      <c r="E17" s="60"/>
      <c r="F17" s="44"/>
    </row>
    <row r="18" ht="19.9" customHeight="1" spans="1:6">
      <c r="A18" s="28"/>
      <c r="B18" s="59" t="s">
        <v>22</v>
      </c>
      <c r="C18" s="60"/>
      <c r="D18" s="59" t="s">
        <v>29</v>
      </c>
      <c r="E18" s="60">
        <f>'1-2'!G15+'1-2'!G16</f>
        <v>310</v>
      </c>
      <c r="F18" s="44"/>
    </row>
    <row r="19" ht="19.9" customHeight="1" spans="1:6">
      <c r="A19" s="28"/>
      <c r="B19" s="59" t="s">
        <v>22</v>
      </c>
      <c r="C19" s="60"/>
      <c r="D19" s="59" t="s">
        <v>30</v>
      </c>
      <c r="E19" s="60"/>
      <c r="F19" s="44"/>
    </row>
    <row r="20" ht="19.9" customHeight="1" spans="1:6">
      <c r="A20" s="28"/>
      <c r="B20" s="59" t="s">
        <v>22</v>
      </c>
      <c r="C20" s="60"/>
      <c r="D20" s="59" t="s">
        <v>31</v>
      </c>
      <c r="E20" s="60"/>
      <c r="F20" s="44"/>
    </row>
    <row r="21" ht="19.9" customHeight="1" spans="1:6">
      <c r="A21" s="28"/>
      <c r="B21" s="59" t="s">
        <v>22</v>
      </c>
      <c r="C21" s="60"/>
      <c r="D21" s="59" t="s">
        <v>32</v>
      </c>
      <c r="E21" s="60">
        <f>'1-2'!G17+'1-2'!G18+'1-2'!G19</f>
        <v>185.78</v>
      </c>
      <c r="F21" s="44"/>
    </row>
    <row r="22" ht="19.9" customHeight="1" spans="1:6">
      <c r="A22" s="28"/>
      <c r="B22" s="59" t="s">
        <v>22</v>
      </c>
      <c r="C22" s="60"/>
      <c r="D22" s="59" t="s">
        <v>33</v>
      </c>
      <c r="E22" s="60"/>
      <c r="F22" s="44"/>
    </row>
    <row r="23" ht="19.9" customHeight="1" spans="1:6">
      <c r="A23" s="28"/>
      <c r="B23" s="59" t="s">
        <v>22</v>
      </c>
      <c r="C23" s="60"/>
      <c r="D23" s="59" t="s">
        <v>34</v>
      </c>
      <c r="E23" s="60"/>
      <c r="F23" s="44"/>
    </row>
    <row r="24" ht="19.9" customHeight="1" spans="1:6">
      <c r="A24" s="28"/>
      <c r="B24" s="59" t="s">
        <v>22</v>
      </c>
      <c r="C24" s="60"/>
      <c r="D24" s="59" t="s">
        <v>35</v>
      </c>
      <c r="E24" s="60"/>
      <c r="F24" s="44"/>
    </row>
    <row r="25" ht="19.9" customHeight="1" spans="1:6">
      <c r="A25" s="28"/>
      <c r="B25" s="59" t="s">
        <v>22</v>
      </c>
      <c r="C25" s="60"/>
      <c r="D25" s="59" t="s">
        <v>36</v>
      </c>
      <c r="E25" s="60">
        <f>'1-2'!G20</f>
        <v>17.47</v>
      </c>
      <c r="F25" s="44"/>
    </row>
    <row r="26" ht="19.9" customHeight="1" spans="1:6">
      <c r="A26" s="28"/>
      <c r="B26" s="59" t="s">
        <v>22</v>
      </c>
      <c r="C26" s="60"/>
      <c r="D26" s="59" t="s">
        <v>37</v>
      </c>
      <c r="E26" s="60">
        <f>'1-2'!G21</f>
        <v>10</v>
      </c>
      <c r="F26" s="44"/>
    </row>
    <row r="27" ht="19.9" customHeight="1" spans="1:6">
      <c r="A27" s="28"/>
      <c r="B27" s="59" t="s">
        <v>22</v>
      </c>
      <c r="C27" s="60"/>
      <c r="D27" s="59" t="s">
        <v>38</v>
      </c>
      <c r="E27" s="60"/>
      <c r="F27" s="44"/>
    </row>
    <row r="28" ht="19.9" customHeight="1" spans="1:6">
      <c r="A28" s="28"/>
      <c r="B28" s="59" t="s">
        <v>22</v>
      </c>
      <c r="C28" s="60"/>
      <c r="D28" s="59" t="s">
        <v>39</v>
      </c>
      <c r="E28" s="60"/>
      <c r="F28" s="44"/>
    </row>
    <row r="29" ht="19.9" customHeight="1" spans="1:6">
      <c r="A29" s="28"/>
      <c r="B29" s="59" t="s">
        <v>22</v>
      </c>
      <c r="C29" s="60"/>
      <c r="D29" s="59" t="s">
        <v>40</v>
      </c>
      <c r="E29" s="60"/>
      <c r="F29" s="44"/>
    </row>
    <row r="30" ht="19.9" customHeight="1" spans="1:6">
      <c r="A30" s="28"/>
      <c r="B30" s="59" t="s">
        <v>22</v>
      </c>
      <c r="C30" s="60"/>
      <c r="D30" s="59" t="s">
        <v>41</v>
      </c>
      <c r="E30" s="60"/>
      <c r="F30" s="44"/>
    </row>
    <row r="31" ht="19.9" customHeight="1" spans="1:6">
      <c r="A31" s="28"/>
      <c r="B31" s="59" t="s">
        <v>22</v>
      </c>
      <c r="C31" s="60"/>
      <c r="D31" s="59" t="s">
        <v>42</v>
      </c>
      <c r="E31" s="60"/>
      <c r="F31" s="44"/>
    </row>
    <row r="32" ht="19.9" customHeight="1" spans="1:6">
      <c r="A32" s="28"/>
      <c r="B32" s="59" t="s">
        <v>22</v>
      </c>
      <c r="C32" s="60"/>
      <c r="D32" s="59" t="s">
        <v>43</v>
      </c>
      <c r="E32" s="60"/>
      <c r="F32" s="44"/>
    </row>
    <row r="33" ht="19.9" customHeight="1" spans="1:6">
      <c r="A33" s="28"/>
      <c r="B33" s="59" t="s">
        <v>22</v>
      </c>
      <c r="C33" s="60"/>
      <c r="D33" s="59" t="s">
        <v>44</v>
      </c>
      <c r="E33" s="60"/>
      <c r="F33" s="44"/>
    </row>
    <row r="34" ht="19.9" customHeight="1" spans="1:6">
      <c r="A34" s="31"/>
      <c r="B34" s="80" t="s">
        <v>45</v>
      </c>
      <c r="C34" s="56">
        <v>302.71</v>
      </c>
      <c r="D34" s="80" t="s">
        <v>46</v>
      </c>
      <c r="E34" s="56">
        <f>SUM(E6:E33)</f>
        <v>665.13</v>
      </c>
      <c r="F34" s="45"/>
    </row>
    <row r="35" ht="19.9" customHeight="1" spans="1:6">
      <c r="A35" s="81"/>
      <c r="B35" s="58" t="s">
        <v>47</v>
      </c>
      <c r="C35" s="56">
        <v>362.42</v>
      </c>
      <c r="D35" s="58"/>
      <c r="E35" s="56"/>
      <c r="F35" s="82"/>
    </row>
    <row r="36" ht="19.9" customHeight="1" spans="1:6">
      <c r="A36" s="83"/>
      <c r="B36" s="55" t="s">
        <v>48</v>
      </c>
      <c r="C36" s="56">
        <f>C34+C35</f>
        <v>665.13</v>
      </c>
      <c r="D36" s="55" t="s">
        <v>49</v>
      </c>
      <c r="E36" s="56">
        <f>E34+E35</f>
        <v>665.13</v>
      </c>
      <c r="F36" s="84"/>
    </row>
    <row r="37" ht="8.45" customHeight="1" spans="1:6">
      <c r="A37" s="70"/>
      <c r="B37" s="70"/>
      <c r="C37" s="85"/>
      <c r="D37" s="85"/>
      <c r="E37" s="70"/>
      <c r="F37" s="86"/>
    </row>
  </sheetData>
  <mergeCells count="4">
    <mergeCell ref="B2:E2"/>
    <mergeCell ref="B4:C4"/>
    <mergeCell ref="D4:E4"/>
    <mergeCell ref="A6:A33"/>
  </mergeCells>
  <pageMargins left="0.75" right="0.75" top="0.269444444444444" bottom="0.26944444444444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E17" sqref="E17"/>
    </sheetView>
  </sheetViews>
  <sheetFormatPr defaultColWidth="10" defaultRowHeight="13.5"/>
  <cols>
    <col min="1" max="1" width="1.5" customWidth="1"/>
    <col min="2" max="2" width="16.875" customWidth="1"/>
    <col min="3" max="3" width="41" customWidth="1"/>
    <col min="4" max="14" width="16.375" customWidth="1"/>
    <col min="15" max="15" width="9.75" customWidth="1"/>
  </cols>
  <sheetData>
    <row r="1" ht="14.25" customHeight="1" spans="1:14">
      <c r="A1" s="21"/>
      <c r="B1" s="23"/>
      <c r="C1" s="24"/>
      <c r="D1" s="24"/>
      <c r="E1" s="24"/>
      <c r="F1" s="23"/>
      <c r="G1" s="23"/>
      <c r="H1" s="23"/>
      <c r="K1" s="23"/>
      <c r="L1" s="23"/>
      <c r="M1" s="23"/>
      <c r="N1" s="40" t="s">
        <v>50</v>
      </c>
    </row>
    <row r="2" ht="19.9" customHeight="1" spans="1:14">
      <c r="A2" s="21"/>
      <c r="B2" s="25" t="s">
        <v>51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8" t="s">
        <v>2</v>
      </c>
    </row>
    <row r="3" ht="17.1" customHeight="1" spans="1:14">
      <c r="A3" s="26"/>
      <c r="B3" s="27" t="s">
        <v>4</v>
      </c>
      <c r="C3" s="26"/>
      <c r="D3" s="26"/>
      <c r="E3" s="76"/>
      <c r="F3" s="26"/>
      <c r="G3" s="76"/>
      <c r="H3" s="76"/>
      <c r="I3" s="76"/>
      <c r="J3" s="76"/>
      <c r="K3" s="76"/>
      <c r="L3" s="76"/>
      <c r="M3" s="76"/>
      <c r="N3" s="41" t="s">
        <v>5</v>
      </c>
    </row>
    <row r="4" ht="21.4" customHeight="1" spans="1:14">
      <c r="A4" s="30"/>
      <c r="B4" s="47" t="s">
        <v>8</v>
      </c>
      <c r="C4" s="47"/>
      <c r="D4" s="47" t="s">
        <v>52</v>
      </c>
      <c r="E4" s="47" t="s">
        <v>53</v>
      </c>
      <c r="F4" s="47" t="s">
        <v>54</v>
      </c>
      <c r="G4" s="47" t="s">
        <v>55</v>
      </c>
      <c r="H4" s="47" t="s">
        <v>56</v>
      </c>
      <c r="I4" s="47" t="s">
        <v>57</v>
      </c>
      <c r="J4" s="47" t="s">
        <v>58</v>
      </c>
      <c r="K4" s="47" t="s">
        <v>59</v>
      </c>
      <c r="L4" s="47" t="s">
        <v>60</v>
      </c>
      <c r="M4" s="47" t="s">
        <v>61</v>
      </c>
      <c r="N4" s="47" t="s">
        <v>62</v>
      </c>
    </row>
    <row r="5" ht="21.4" customHeight="1" spans="1:14">
      <c r="A5" s="30"/>
      <c r="B5" s="47" t="s">
        <v>63</v>
      </c>
      <c r="C5" s="47" t="s">
        <v>64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</row>
    <row r="6" ht="19.9" customHeight="1" spans="1:14">
      <c r="A6" s="31"/>
      <c r="B6" s="32"/>
      <c r="C6" s="32" t="s">
        <v>65</v>
      </c>
      <c r="D6" s="33">
        <f>E6+F6</f>
        <v>665.13</v>
      </c>
      <c r="E6" s="33">
        <v>362.42</v>
      </c>
      <c r="F6" s="33">
        <v>302.71</v>
      </c>
      <c r="G6" s="33"/>
      <c r="H6" s="33"/>
      <c r="I6" s="33"/>
      <c r="J6" s="33"/>
      <c r="K6" s="33"/>
      <c r="L6" s="33"/>
      <c r="M6" s="33"/>
      <c r="N6" s="33"/>
    </row>
    <row r="7" ht="19.9" customHeight="1" spans="1:14">
      <c r="A7" s="30"/>
      <c r="B7" s="34"/>
      <c r="C7" s="34"/>
      <c r="D7" s="37">
        <v>302.71</v>
      </c>
      <c r="E7" s="37">
        <v>362.42</v>
      </c>
      <c r="F7" s="36">
        <v>302.71</v>
      </c>
      <c r="G7" s="36"/>
      <c r="H7" s="36"/>
      <c r="I7" s="36"/>
      <c r="J7" s="36"/>
      <c r="K7" s="36"/>
      <c r="L7" s="36"/>
      <c r="M7" s="36"/>
      <c r="N7" s="36"/>
    </row>
    <row r="8" ht="19.9" customHeight="1" spans="1:14">
      <c r="A8" s="30"/>
      <c r="B8" s="34" t="s">
        <v>66</v>
      </c>
      <c r="C8" s="34" t="s">
        <v>67</v>
      </c>
      <c r="D8" s="37">
        <v>302.71</v>
      </c>
      <c r="E8" s="37">
        <v>362.42</v>
      </c>
      <c r="F8" s="37">
        <v>302.71</v>
      </c>
      <c r="G8" s="37"/>
      <c r="H8" s="37"/>
      <c r="I8" s="37"/>
      <c r="J8" s="37"/>
      <c r="K8" s="37"/>
      <c r="L8" s="37"/>
      <c r="M8" s="37"/>
      <c r="N8" s="37"/>
    </row>
    <row r="9" ht="8.45" customHeight="1" spans="1:14">
      <c r="A9" s="38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9"/>
      <c r="N9" s="46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69444444444444" bottom="0.26944444444444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pane ySplit="6" topLeftCell="A7" activePane="bottomLeft" state="frozen"/>
      <selection/>
      <selection pane="bottomLeft" activeCell="C15" sqref="C15:I16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21"/>
      <c r="B1" s="22"/>
      <c r="C1" s="22"/>
      <c r="D1" s="22"/>
      <c r="E1" s="23"/>
      <c r="F1" s="23"/>
      <c r="G1" s="24"/>
      <c r="H1" s="24"/>
      <c r="I1" s="40" t="s">
        <v>68</v>
      </c>
      <c r="J1" s="28"/>
    </row>
    <row r="2" ht="19.9" customHeight="1" spans="1:10">
      <c r="A2" s="21"/>
      <c r="B2" s="25" t="s">
        <v>69</v>
      </c>
      <c r="C2" s="25"/>
      <c r="D2" s="25"/>
      <c r="E2" s="25"/>
      <c r="F2" s="25"/>
      <c r="G2" s="25"/>
      <c r="H2" s="25"/>
      <c r="I2" s="25"/>
      <c r="J2" s="28" t="s">
        <v>2</v>
      </c>
    </row>
    <row r="3" ht="17.1" customHeight="1" spans="1:10">
      <c r="A3" s="26"/>
      <c r="B3" s="27" t="s">
        <v>4</v>
      </c>
      <c r="C3" s="27"/>
      <c r="D3" s="27"/>
      <c r="E3" s="27"/>
      <c r="F3" s="27"/>
      <c r="G3" s="26"/>
      <c r="H3" s="26"/>
      <c r="I3" s="41" t="s">
        <v>5</v>
      </c>
      <c r="J3" s="42"/>
    </row>
    <row r="4" ht="21.4" customHeight="1" spans="1:10">
      <c r="A4" s="28"/>
      <c r="B4" s="29" t="s">
        <v>8</v>
      </c>
      <c r="C4" s="29"/>
      <c r="D4" s="29"/>
      <c r="E4" s="29"/>
      <c r="F4" s="29"/>
      <c r="G4" s="29" t="s">
        <v>52</v>
      </c>
      <c r="H4" s="29" t="s">
        <v>70</v>
      </c>
      <c r="I4" s="29" t="s">
        <v>71</v>
      </c>
      <c r="J4" s="43"/>
    </row>
    <row r="5" ht="21.4" customHeight="1" spans="1:10">
      <c r="A5" s="30"/>
      <c r="B5" s="29" t="s">
        <v>72</v>
      </c>
      <c r="C5" s="29"/>
      <c r="D5" s="29"/>
      <c r="E5" s="29" t="s">
        <v>63</v>
      </c>
      <c r="F5" s="29" t="s">
        <v>64</v>
      </c>
      <c r="G5" s="29"/>
      <c r="H5" s="29"/>
      <c r="I5" s="29"/>
      <c r="J5" s="43"/>
    </row>
    <row r="6" ht="21.4" customHeight="1" spans="1:10">
      <c r="A6" s="30"/>
      <c r="B6" s="29" t="s">
        <v>73</v>
      </c>
      <c r="C6" s="29" t="s">
        <v>74</v>
      </c>
      <c r="D6" s="29" t="s">
        <v>75</v>
      </c>
      <c r="E6" s="29"/>
      <c r="F6" s="29"/>
      <c r="G6" s="29"/>
      <c r="H6" s="29"/>
      <c r="I6" s="29"/>
      <c r="J6" s="44"/>
    </row>
    <row r="7" ht="19.9" customHeight="1" spans="1:10">
      <c r="A7" s="31"/>
      <c r="B7" s="32"/>
      <c r="C7" s="32"/>
      <c r="D7" s="32"/>
      <c r="E7" s="32"/>
      <c r="F7" s="32" t="s">
        <v>65</v>
      </c>
      <c r="G7" s="33">
        <f>H7+I7</f>
        <v>665.13</v>
      </c>
      <c r="H7" s="33">
        <f>H8</f>
        <v>269.95</v>
      </c>
      <c r="I7" s="33">
        <f>I8</f>
        <v>395.18</v>
      </c>
      <c r="J7" s="45"/>
    </row>
    <row r="8" ht="19.9" customHeight="1" spans="1:10">
      <c r="A8" s="30"/>
      <c r="B8" s="34"/>
      <c r="C8" s="34"/>
      <c r="D8" s="34"/>
      <c r="E8" s="34"/>
      <c r="F8" s="35" t="s">
        <v>22</v>
      </c>
      <c r="G8" s="36">
        <f t="shared" ref="G7:G15" si="0">H8+I8</f>
        <v>665.13</v>
      </c>
      <c r="H8" s="36">
        <f>H9</f>
        <v>269.95</v>
      </c>
      <c r="I8" s="36">
        <f>I9</f>
        <v>395.18</v>
      </c>
      <c r="J8" s="43"/>
    </row>
    <row r="9" ht="19.9" customHeight="1" spans="1:10">
      <c r="A9" s="30"/>
      <c r="B9" s="34"/>
      <c r="C9" s="34"/>
      <c r="D9" s="34"/>
      <c r="E9" s="34"/>
      <c r="F9" s="35" t="s">
        <v>76</v>
      </c>
      <c r="G9" s="36">
        <f t="shared" si="0"/>
        <v>665.13</v>
      </c>
      <c r="H9" s="36">
        <f>SUM(H10:H21)</f>
        <v>269.95</v>
      </c>
      <c r="I9" s="36">
        <f>SUM(I10:I21)</f>
        <v>395.18</v>
      </c>
      <c r="J9" s="43"/>
    </row>
    <row r="10" ht="19.9" customHeight="1" spans="1:10">
      <c r="A10" s="30"/>
      <c r="B10" s="34" t="s">
        <v>77</v>
      </c>
      <c r="C10" s="34" t="s">
        <v>78</v>
      </c>
      <c r="D10" s="34" t="s">
        <v>79</v>
      </c>
      <c r="E10" s="34" t="s">
        <v>66</v>
      </c>
      <c r="F10" s="35" t="s">
        <v>80</v>
      </c>
      <c r="G10" s="36">
        <f t="shared" si="0"/>
        <v>41.77</v>
      </c>
      <c r="H10" s="37">
        <v>41.59</v>
      </c>
      <c r="I10" s="37">
        <v>0.18</v>
      </c>
      <c r="J10" s="44"/>
    </row>
    <row r="11" ht="19.9" customHeight="1" spans="1:10">
      <c r="A11" s="30"/>
      <c r="B11" s="34" t="s">
        <v>77</v>
      </c>
      <c r="C11" s="34" t="s">
        <v>78</v>
      </c>
      <c r="D11" s="34" t="s">
        <v>78</v>
      </c>
      <c r="E11" s="34" t="s">
        <v>66</v>
      </c>
      <c r="F11" s="35" t="s">
        <v>81</v>
      </c>
      <c r="G11" s="36">
        <f t="shared" si="0"/>
        <v>22.42</v>
      </c>
      <c r="H11" s="37">
        <v>22.42</v>
      </c>
      <c r="I11" s="37"/>
      <c r="J11" s="44"/>
    </row>
    <row r="12" ht="19.9" customHeight="1" spans="1:10">
      <c r="A12" s="30"/>
      <c r="B12" s="34" t="s">
        <v>82</v>
      </c>
      <c r="C12" s="34" t="s">
        <v>83</v>
      </c>
      <c r="D12" s="34" t="s">
        <v>84</v>
      </c>
      <c r="E12" s="34" t="s">
        <v>66</v>
      </c>
      <c r="F12" s="35" t="s">
        <v>85</v>
      </c>
      <c r="G12" s="36">
        <f t="shared" si="0"/>
        <v>7.35</v>
      </c>
      <c r="H12" s="37">
        <v>7.35</v>
      </c>
      <c r="I12" s="37"/>
      <c r="J12" s="44"/>
    </row>
    <row r="13" ht="19.9" customHeight="1" spans="1:10">
      <c r="A13" s="30"/>
      <c r="B13" s="34" t="s">
        <v>82</v>
      </c>
      <c r="C13" s="34" t="s">
        <v>83</v>
      </c>
      <c r="D13" s="34" t="s">
        <v>79</v>
      </c>
      <c r="E13" s="34" t="s">
        <v>66</v>
      </c>
      <c r="F13" s="35" t="s">
        <v>86</v>
      </c>
      <c r="G13" s="36">
        <f t="shared" si="0"/>
        <v>1.34</v>
      </c>
      <c r="H13" s="37">
        <v>1.34</v>
      </c>
      <c r="I13" s="37"/>
      <c r="J13" s="44"/>
    </row>
    <row r="14" ht="19.9" customHeight="1" spans="1:10">
      <c r="A14" s="30"/>
      <c r="B14" s="34" t="s">
        <v>87</v>
      </c>
      <c r="C14" s="34" t="s">
        <v>88</v>
      </c>
      <c r="D14" s="34" t="s">
        <v>89</v>
      </c>
      <c r="E14" s="34" t="s">
        <v>66</v>
      </c>
      <c r="F14" s="35" t="s">
        <v>90</v>
      </c>
      <c r="G14" s="36">
        <f t="shared" si="0"/>
        <v>69</v>
      </c>
      <c r="H14" s="37"/>
      <c r="I14" s="37">
        <v>69</v>
      </c>
      <c r="J14" s="44"/>
    </row>
    <row r="15" ht="19.9" customHeight="1" spans="1:10">
      <c r="A15" s="30"/>
      <c r="B15" s="34">
        <v>213</v>
      </c>
      <c r="C15" s="50" t="s">
        <v>84</v>
      </c>
      <c r="D15" s="34">
        <v>99</v>
      </c>
      <c r="E15" s="34" t="s">
        <v>66</v>
      </c>
      <c r="F15" s="49" t="s">
        <v>91</v>
      </c>
      <c r="G15" s="36">
        <f t="shared" si="0"/>
        <v>219</v>
      </c>
      <c r="H15" s="37"/>
      <c r="I15" s="37">
        <v>219</v>
      </c>
      <c r="J15" s="44"/>
    </row>
    <row r="16" ht="19.9" customHeight="1" spans="1:10">
      <c r="A16" s="30"/>
      <c r="B16" s="34">
        <v>213</v>
      </c>
      <c r="C16" s="50" t="s">
        <v>84</v>
      </c>
      <c r="D16" s="34">
        <v>24</v>
      </c>
      <c r="E16" s="34" t="s">
        <v>66</v>
      </c>
      <c r="F16" s="49" t="s">
        <v>92</v>
      </c>
      <c r="G16" s="36">
        <f t="shared" ref="G16:G21" si="1">H16+I16</f>
        <v>91</v>
      </c>
      <c r="H16" s="37"/>
      <c r="I16" s="37">
        <v>91</v>
      </c>
      <c r="J16" s="44"/>
    </row>
    <row r="17" ht="19.9" customHeight="1" spans="1:10">
      <c r="A17" s="30"/>
      <c r="B17" s="34" t="s">
        <v>93</v>
      </c>
      <c r="C17" s="34" t="s">
        <v>79</v>
      </c>
      <c r="D17" s="34" t="s">
        <v>84</v>
      </c>
      <c r="E17" s="34" t="s">
        <v>66</v>
      </c>
      <c r="F17" s="35" t="s">
        <v>94</v>
      </c>
      <c r="G17" s="36">
        <f t="shared" si="1"/>
        <v>157.46</v>
      </c>
      <c r="H17" s="37">
        <v>157.46</v>
      </c>
      <c r="I17" s="37"/>
      <c r="J17" s="44"/>
    </row>
    <row r="18" ht="19.9" customHeight="1" spans="1:10">
      <c r="A18" s="30"/>
      <c r="B18" s="34" t="s">
        <v>93</v>
      </c>
      <c r="C18" s="34" t="s">
        <v>79</v>
      </c>
      <c r="D18" s="34" t="s">
        <v>79</v>
      </c>
      <c r="E18" s="34" t="s">
        <v>66</v>
      </c>
      <c r="F18" s="35" t="s">
        <v>95</v>
      </c>
      <c r="G18" s="36">
        <f t="shared" si="1"/>
        <v>6</v>
      </c>
      <c r="H18" s="37"/>
      <c r="I18" s="37">
        <v>6</v>
      </c>
      <c r="J18" s="44"/>
    </row>
    <row r="19" ht="19.9" customHeight="1" spans="1:10">
      <c r="A19" s="30"/>
      <c r="B19" s="34" t="s">
        <v>93</v>
      </c>
      <c r="C19" s="34" t="s">
        <v>79</v>
      </c>
      <c r="D19" s="34" t="s">
        <v>96</v>
      </c>
      <c r="E19" s="34" t="s">
        <v>66</v>
      </c>
      <c r="F19" s="35" t="s">
        <v>97</v>
      </c>
      <c r="G19" s="36">
        <f t="shared" si="1"/>
        <v>22.32</v>
      </c>
      <c r="H19" s="37">
        <v>22.32</v>
      </c>
      <c r="I19" s="37"/>
      <c r="J19" s="44"/>
    </row>
    <row r="20" ht="19.9" customHeight="1" spans="1:10">
      <c r="A20" s="30"/>
      <c r="B20" s="34" t="s">
        <v>98</v>
      </c>
      <c r="C20" s="34" t="s">
        <v>79</v>
      </c>
      <c r="D20" s="34" t="s">
        <v>84</v>
      </c>
      <c r="E20" s="34" t="s">
        <v>66</v>
      </c>
      <c r="F20" s="35" t="s">
        <v>99</v>
      </c>
      <c r="G20" s="36">
        <f t="shared" si="1"/>
        <v>17.47</v>
      </c>
      <c r="H20" s="37">
        <v>17.47</v>
      </c>
      <c r="I20" s="37"/>
      <c r="J20" s="44"/>
    </row>
    <row r="21" ht="19.9" customHeight="1" spans="1:10">
      <c r="A21" s="30"/>
      <c r="B21" s="34" t="s">
        <v>100</v>
      </c>
      <c r="C21" s="34" t="s">
        <v>78</v>
      </c>
      <c r="D21" s="34" t="s">
        <v>89</v>
      </c>
      <c r="E21" s="34" t="s">
        <v>66</v>
      </c>
      <c r="F21" s="35" t="s">
        <v>101</v>
      </c>
      <c r="G21" s="36">
        <f t="shared" si="1"/>
        <v>10</v>
      </c>
      <c r="H21" s="37"/>
      <c r="I21" s="37">
        <v>10</v>
      </c>
      <c r="J21" s="44"/>
    </row>
    <row r="22" ht="8.45" customHeight="1" spans="1:10">
      <c r="A22" s="38"/>
      <c r="B22" s="39"/>
      <c r="C22" s="39"/>
      <c r="D22" s="39"/>
      <c r="E22" s="39"/>
      <c r="F22" s="38"/>
      <c r="G22" s="38"/>
      <c r="H22" s="38"/>
      <c r="I22" s="38"/>
      <c r="J22" s="46"/>
    </row>
  </sheetData>
  <mergeCells count="11">
    <mergeCell ref="B1:D1"/>
    <mergeCell ref="B2:I2"/>
    <mergeCell ref="B3:F3"/>
    <mergeCell ref="B4:F4"/>
    <mergeCell ref="B5:D5"/>
    <mergeCell ref="A10:A21"/>
    <mergeCell ref="E5:E6"/>
    <mergeCell ref="F5:F6"/>
    <mergeCell ref="G4:G6"/>
    <mergeCell ref="H4:H6"/>
    <mergeCell ref="I4:I6"/>
  </mergeCells>
  <pageMargins left="0.75" right="0.75" top="0.269444444444444" bottom="0.269444444444444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5"/>
  <sheetViews>
    <sheetView workbookViewId="0">
      <pane ySplit="6" topLeftCell="A7" activePane="bottomLeft" state="frozen"/>
      <selection/>
      <selection pane="bottomLeft" activeCell="H15" sqref="H15"/>
    </sheetView>
  </sheetViews>
  <sheetFormatPr defaultColWidth="10" defaultRowHeight="13.5"/>
  <cols>
    <col min="1" max="1" width="1.5" customWidth="1"/>
    <col min="2" max="3" width="6.125" customWidth="1"/>
    <col min="4" max="4" width="13.375" customWidth="1"/>
    <col min="5" max="5" width="41" customWidth="1"/>
    <col min="6" max="39" width="10.25" customWidth="1"/>
    <col min="40" max="40" width="1.5" customWidth="1"/>
    <col min="41" max="41" width="9.75" customWidth="1"/>
  </cols>
  <sheetData>
    <row r="1" ht="14.25" customHeight="1" spans="1:40">
      <c r="A1" s="22"/>
      <c r="B1" s="22"/>
      <c r="C1" s="22"/>
      <c r="D1" s="51"/>
      <c r="E1" s="51"/>
      <c r="F1" s="21"/>
      <c r="G1" s="21"/>
      <c r="H1" s="21"/>
      <c r="I1" s="51"/>
      <c r="J1" s="51"/>
      <c r="K1" s="2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2" t="s">
        <v>102</v>
      </c>
      <c r="AN1" s="77"/>
    </row>
    <row r="2" ht="19.9" customHeight="1" spans="1:40">
      <c r="A2" s="21"/>
      <c r="B2" s="25" t="s">
        <v>103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77"/>
    </row>
    <row r="3" ht="17.1" customHeight="1" spans="1:40">
      <c r="A3" s="26"/>
      <c r="B3" s="27" t="s">
        <v>4</v>
      </c>
      <c r="C3" s="27"/>
      <c r="D3" s="27"/>
      <c r="E3" s="27"/>
      <c r="F3" s="71"/>
      <c r="G3" s="26"/>
      <c r="H3" s="53"/>
      <c r="I3" s="71"/>
      <c r="J3" s="71"/>
      <c r="K3" s="76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53" t="s">
        <v>5</v>
      </c>
      <c r="AM3" s="53"/>
      <c r="AN3" s="78"/>
    </row>
    <row r="4" ht="21.4" customHeight="1" spans="1:40">
      <c r="A4" s="28"/>
      <c r="B4" s="54" t="s">
        <v>8</v>
      </c>
      <c r="C4" s="54"/>
      <c r="D4" s="54"/>
      <c r="E4" s="54"/>
      <c r="F4" s="54" t="s">
        <v>104</v>
      </c>
      <c r="G4" s="54" t="s">
        <v>105</v>
      </c>
      <c r="H4" s="54"/>
      <c r="I4" s="54"/>
      <c r="J4" s="54"/>
      <c r="K4" s="54"/>
      <c r="L4" s="54"/>
      <c r="M4" s="54"/>
      <c r="N4" s="54"/>
      <c r="O4" s="54"/>
      <c r="P4" s="54"/>
      <c r="Q4" s="54" t="s">
        <v>106</v>
      </c>
      <c r="R4" s="54"/>
      <c r="S4" s="54"/>
      <c r="T4" s="54"/>
      <c r="U4" s="54"/>
      <c r="V4" s="54"/>
      <c r="W4" s="54"/>
      <c r="X4" s="54"/>
      <c r="Y4" s="54"/>
      <c r="Z4" s="54"/>
      <c r="AA4" s="54" t="s">
        <v>107</v>
      </c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62"/>
    </row>
    <row r="5" ht="21.4" customHeight="1" spans="1:40">
      <c r="A5" s="28"/>
      <c r="B5" s="54" t="s">
        <v>72</v>
      </c>
      <c r="C5" s="54"/>
      <c r="D5" s="54" t="s">
        <v>63</v>
      </c>
      <c r="E5" s="54" t="s">
        <v>64</v>
      </c>
      <c r="F5" s="54"/>
      <c r="G5" s="54" t="s">
        <v>52</v>
      </c>
      <c r="H5" s="54" t="s">
        <v>108</v>
      </c>
      <c r="I5" s="54"/>
      <c r="J5" s="54"/>
      <c r="K5" s="54" t="s">
        <v>109</v>
      </c>
      <c r="L5" s="54"/>
      <c r="M5" s="54"/>
      <c r="N5" s="54" t="s">
        <v>110</v>
      </c>
      <c r="O5" s="54"/>
      <c r="P5" s="54"/>
      <c r="Q5" s="54" t="s">
        <v>52</v>
      </c>
      <c r="R5" s="54" t="s">
        <v>108</v>
      </c>
      <c r="S5" s="54"/>
      <c r="T5" s="54"/>
      <c r="U5" s="54" t="s">
        <v>109</v>
      </c>
      <c r="V5" s="54"/>
      <c r="W5" s="54"/>
      <c r="X5" s="54" t="s">
        <v>110</v>
      </c>
      <c r="Y5" s="54"/>
      <c r="Z5" s="54"/>
      <c r="AA5" s="54" t="s">
        <v>52</v>
      </c>
      <c r="AB5" s="54" t="s">
        <v>108</v>
      </c>
      <c r="AC5" s="54"/>
      <c r="AD5" s="54"/>
      <c r="AE5" s="54" t="s">
        <v>109</v>
      </c>
      <c r="AF5" s="54"/>
      <c r="AG5" s="54"/>
      <c r="AH5" s="54" t="s">
        <v>110</v>
      </c>
      <c r="AI5" s="54"/>
      <c r="AJ5" s="54"/>
      <c r="AK5" s="54" t="s">
        <v>111</v>
      </c>
      <c r="AL5" s="54"/>
      <c r="AM5" s="54"/>
      <c r="AN5" s="62"/>
    </row>
    <row r="6" ht="21.4" customHeight="1" spans="1:40">
      <c r="A6" s="23"/>
      <c r="B6" s="54" t="s">
        <v>73</v>
      </c>
      <c r="C6" s="54" t="s">
        <v>74</v>
      </c>
      <c r="D6" s="54"/>
      <c r="E6" s="54"/>
      <c r="F6" s="54"/>
      <c r="G6" s="54"/>
      <c r="H6" s="54" t="s">
        <v>112</v>
      </c>
      <c r="I6" s="54" t="s">
        <v>70</v>
      </c>
      <c r="J6" s="54" t="s">
        <v>71</v>
      </c>
      <c r="K6" s="54" t="s">
        <v>112</v>
      </c>
      <c r="L6" s="54" t="s">
        <v>70</v>
      </c>
      <c r="M6" s="54" t="s">
        <v>71</v>
      </c>
      <c r="N6" s="54" t="s">
        <v>112</v>
      </c>
      <c r="O6" s="54" t="s">
        <v>70</v>
      </c>
      <c r="P6" s="54" t="s">
        <v>71</v>
      </c>
      <c r="Q6" s="54"/>
      <c r="R6" s="54" t="s">
        <v>112</v>
      </c>
      <c r="S6" s="54" t="s">
        <v>70</v>
      </c>
      <c r="T6" s="54" t="s">
        <v>71</v>
      </c>
      <c r="U6" s="54" t="s">
        <v>112</v>
      </c>
      <c r="V6" s="54" t="s">
        <v>70</v>
      </c>
      <c r="W6" s="54" t="s">
        <v>71</v>
      </c>
      <c r="X6" s="54" t="s">
        <v>112</v>
      </c>
      <c r="Y6" s="54" t="s">
        <v>70</v>
      </c>
      <c r="Z6" s="54" t="s">
        <v>71</v>
      </c>
      <c r="AA6" s="54"/>
      <c r="AB6" s="54" t="s">
        <v>112</v>
      </c>
      <c r="AC6" s="54" t="s">
        <v>70</v>
      </c>
      <c r="AD6" s="54" t="s">
        <v>71</v>
      </c>
      <c r="AE6" s="54" t="s">
        <v>112</v>
      </c>
      <c r="AF6" s="54" t="s">
        <v>70</v>
      </c>
      <c r="AG6" s="54" t="s">
        <v>71</v>
      </c>
      <c r="AH6" s="54" t="s">
        <v>112</v>
      </c>
      <c r="AI6" s="54" t="s">
        <v>70</v>
      </c>
      <c r="AJ6" s="54" t="s">
        <v>71</v>
      </c>
      <c r="AK6" s="54" t="s">
        <v>112</v>
      </c>
      <c r="AL6" s="54" t="s">
        <v>70</v>
      </c>
      <c r="AM6" s="54" t="s">
        <v>71</v>
      </c>
      <c r="AN6" s="62"/>
    </row>
    <row r="7" ht="19.9" customHeight="1" spans="1:40">
      <c r="A7" s="28"/>
      <c r="B7" s="55"/>
      <c r="C7" s="55"/>
      <c r="D7" s="55"/>
      <c r="E7" s="32" t="s">
        <v>65</v>
      </c>
      <c r="F7" s="56">
        <f>G7+Q7</f>
        <v>665.13</v>
      </c>
      <c r="G7" s="56">
        <f t="shared" ref="G7:G22" si="0">H7</f>
        <v>281.13</v>
      </c>
      <c r="H7" s="56">
        <f>H8</f>
        <v>281.13</v>
      </c>
      <c r="I7" s="56">
        <f>I8</f>
        <v>269.95</v>
      </c>
      <c r="J7" s="56">
        <f>J8</f>
        <v>11.18</v>
      </c>
      <c r="K7" s="56"/>
      <c r="L7" s="56"/>
      <c r="M7" s="56"/>
      <c r="N7" s="56"/>
      <c r="O7" s="56"/>
      <c r="P7" s="56"/>
      <c r="Q7" s="56">
        <f>Q8</f>
        <v>384</v>
      </c>
      <c r="R7" s="56">
        <f t="shared" ref="R7:T7" si="1">R8</f>
        <v>384</v>
      </c>
      <c r="S7" s="56"/>
      <c r="T7" s="56">
        <f t="shared" si="1"/>
        <v>384</v>
      </c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62"/>
    </row>
    <row r="8" ht="19.9" customHeight="1" spans="1:40">
      <c r="A8" s="28"/>
      <c r="B8" s="57" t="s">
        <v>22</v>
      </c>
      <c r="C8" s="57" t="s">
        <v>22</v>
      </c>
      <c r="D8" s="58"/>
      <c r="E8" s="59" t="s">
        <v>22</v>
      </c>
      <c r="F8" s="60">
        <f t="shared" ref="F7:F44" si="2">G8+Q8</f>
        <v>665.13</v>
      </c>
      <c r="G8" s="60">
        <f t="shared" si="0"/>
        <v>281.13</v>
      </c>
      <c r="H8" s="60">
        <f>H9</f>
        <v>281.13</v>
      </c>
      <c r="I8" s="60">
        <f>I9</f>
        <v>269.95</v>
      </c>
      <c r="J8" s="60">
        <f>J9</f>
        <v>11.18</v>
      </c>
      <c r="K8" s="60"/>
      <c r="L8" s="60"/>
      <c r="M8" s="60"/>
      <c r="N8" s="60"/>
      <c r="O8" s="60"/>
      <c r="P8" s="60"/>
      <c r="Q8" s="60">
        <f>Q9</f>
        <v>384</v>
      </c>
      <c r="R8" s="60">
        <f t="shared" ref="R8:T8" si="3">R9</f>
        <v>384</v>
      </c>
      <c r="S8" s="60"/>
      <c r="T8" s="60">
        <f t="shared" si="3"/>
        <v>384</v>
      </c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2"/>
    </row>
    <row r="9" ht="19.9" customHeight="1" spans="1:40">
      <c r="A9" s="28"/>
      <c r="B9" s="57" t="s">
        <v>22</v>
      </c>
      <c r="C9" s="57" t="s">
        <v>22</v>
      </c>
      <c r="D9" s="58"/>
      <c r="E9" s="59" t="s">
        <v>113</v>
      </c>
      <c r="F9" s="60">
        <f t="shared" si="2"/>
        <v>665.13</v>
      </c>
      <c r="G9" s="60">
        <f t="shared" si="0"/>
        <v>281.13</v>
      </c>
      <c r="H9" s="60">
        <f>H10+H23+H35+H40</f>
        <v>281.13</v>
      </c>
      <c r="I9" s="60">
        <f>I10+I23+I35+I40</f>
        <v>269.95</v>
      </c>
      <c r="J9" s="60">
        <f>J10+J23+J35+J40</f>
        <v>11.18</v>
      </c>
      <c r="K9" s="60"/>
      <c r="L9" s="60"/>
      <c r="M9" s="60"/>
      <c r="N9" s="60"/>
      <c r="O9" s="60"/>
      <c r="P9" s="60"/>
      <c r="Q9" s="60">
        <f t="shared" ref="K9:T9" si="4">Q10+Q23+Q35+Q40</f>
        <v>384</v>
      </c>
      <c r="R9" s="60">
        <f t="shared" si="4"/>
        <v>384</v>
      </c>
      <c r="S9" s="60"/>
      <c r="T9" s="60">
        <f t="shared" si="4"/>
        <v>384</v>
      </c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2"/>
    </row>
    <row r="10" ht="19.9" customHeight="1" spans="1:40">
      <c r="A10" s="28"/>
      <c r="B10" s="57" t="s">
        <v>22</v>
      </c>
      <c r="C10" s="57" t="s">
        <v>22</v>
      </c>
      <c r="D10" s="58"/>
      <c r="E10" s="59" t="s">
        <v>114</v>
      </c>
      <c r="F10" s="60">
        <f t="shared" si="2"/>
        <v>195.78</v>
      </c>
      <c r="G10" s="60">
        <f t="shared" si="0"/>
        <v>195.78</v>
      </c>
      <c r="H10" s="60">
        <f>H11+H12+H16+H17+H18+H19+H22+H13</f>
        <v>195.78</v>
      </c>
      <c r="I10" s="60">
        <f>I11+I12+I16+I17+I18+I19+I22+I13</f>
        <v>195.78</v>
      </c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2"/>
    </row>
    <row r="11" ht="19.9" customHeight="1" spans="1:40">
      <c r="A11" s="28"/>
      <c r="B11" s="72" t="s">
        <v>115</v>
      </c>
      <c r="C11" s="57" t="s">
        <v>116</v>
      </c>
      <c r="D11" s="58" t="s">
        <v>66</v>
      </c>
      <c r="E11" s="59" t="s">
        <v>117</v>
      </c>
      <c r="F11" s="60">
        <f t="shared" si="2"/>
        <v>58.29</v>
      </c>
      <c r="G11" s="60">
        <f t="shared" si="0"/>
        <v>58.29</v>
      </c>
      <c r="H11" s="60">
        <v>58.29</v>
      </c>
      <c r="I11" s="60">
        <v>58.29</v>
      </c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2"/>
    </row>
    <row r="12" ht="19.9" customHeight="1" spans="2:40">
      <c r="B12" s="72" t="s">
        <v>115</v>
      </c>
      <c r="C12" s="57" t="s">
        <v>118</v>
      </c>
      <c r="D12" s="58" t="s">
        <v>66</v>
      </c>
      <c r="E12" s="59" t="s">
        <v>119</v>
      </c>
      <c r="F12" s="60">
        <f t="shared" si="2"/>
        <v>34.55</v>
      </c>
      <c r="G12" s="60">
        <f t="shared" si="0"/>
        <v>34.55</v>
      </c>
      <c r="H12" s="60">
        <v>34.55</v>
      </c>
      <c r="I12" s="60">
        <v>34.55</v>
      </c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2"/>
    </row>
    <row r="13" ht="19.9" customHeight="1" spans="2:40">
      <c r="B13" s="72" t="s">
        <v>115</v>
      </c>
      <c r="C13" s="57" t="s">
        <v>120</v>
      </c>
      <c r="D13" s="58" t="s">
        <v>66</v>
      </c>
      <c r="E13" s="59" t="s">
        <v>121</v>
      </c>
      <c r="F13" s="60">
        <f t="shared" si="2"/>
        <v>48.48</v>
      </c>
      <c r="G13" s="60">
        <f t="shared" si="0"/>
        <v>48.48</v>
      </c>
      <c r="H13" s="60">
        <f>H14+H15</f>
        <v>48.48</v>
      </c>
      <c r="I13" s="60">
        <f>I14+I15</f>
        <v>48.48</v>
      </c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2"/>
    </row>
    <row r="14" ht="19.9" customHeight="1" spans="1:40">
      <c r="A14" s="28"/>
      <c r="B14" s="57" t="s">
        <v>122</v>
      </c>
      <c r="C14" s="57" t="s">
        <v>120</v>
      </c>
      <c r="D14" s="58" t="s">
        <v>66</v>
      </c>
      <c r="E14" s="59" t="s">
        <v>123</v>
      </c>
      <c r="F14" s="60">
        <f t="shared" si="2"/>
        <v>4.86</v>
      </c>
      <c r="G14" s="60">
        <f t="shared" si="0"/>
        <v>4.86</v>
      </c>
      <c r="H14" s="60">
        <v>4.86</v>
      </c>
      <c r="I14" s="60">
        <v>4.86</v>
      </c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2"/>
    </row>
    <row r="15" ht="19.9" customHeight="1" spans="1:40">
      <c r="A15" s="28"/>
      <c r="B15" s="57" t="s">
        <v>122</v>
      </c>
      <c r="C15" s="57" t="s">
        <v>120</v>
      </c>
      <c r="D15" s="58" t="s">
        <v>66</v>
      </c>
      <c r="E15" s="59" t="s">
        <v>124</v>
      </c>
      <c r="F15" s="60">
        <f t="shared" si="2"/>
        <v>43.62</v>
      </c>
      <c r="G15" s="60">
        <f t="shared" si="0"/>
        <v>43.62</v>
      </c>
      <c r="H15" s="60">
        <f>I15+J15</f>
        <v>43.62</v>
      </c>
      <c r="I15" s="60">
        <v>43.62</v>
      </c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2"/>
    </row>
    <row r="16" ht="19.9" customHeight="1" spans="2:40">
      <c r="B16" s="72" t="s">
        <v>115</v>
      </c>
      <c r="C16" s="57" t="s">
        <v>125</v>
      </c>
      <c r="D16" s="58" t="s">
        <v>66</v>
      </c>
      <c r="E16" s="59" t="s">
        <v>126</v>
      </c>
      <c r="F16" s="60">
        <f t="shared" si="2"/>
        <v>5.57</v>
      </c>
      <c r="G16" s="60">
        <f t="shared" si="0"/>
        <v>5.57</v>
      </c>
      <c r="H16" s="60">
        <v>5.57</v>
      </c>
      <c r="I16" s="60">
        <v>5.57</v>
      </c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2"/>
    </row>
    <row r="17" ht="19.9" customHeight="1" spans="2:40">
      <c r="B17" s="72" t="s">
        <v>115</v>
      </c>
      <c r="C17" s="57" t="s">
        <v>127</v>
      </c>
      <c r="D17" s="58" t="s">
        <v>66</v>
      </c>
      <c r="E17" s="59" t="s">
        <v>128</v>
      </c>
      <c r="F17" s="60">
        <f t="shared" si="2"/>
        <v>22.42</v>
      </c>
      <c r="G17" s="60">
        <f t="shared" si="0"/>
        <v>22.42</v>
      </c>
      <c r="H17" s="60">
        <v>22.42</v>
      </c>
      <c r="I17" s="60">
        <v>22.42</v>
      </c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2"/>
    </row>
    <row r="18" ht="19.9" customHeight="1" spans="2:40">
      <c r="B18" s="72" t="s">
        <v>115</v>
      </c>
      <c r="C18" s="57" t="s">
        <v>129</v>
      </c>
      <c r="D18" s="58" t="s">
        <v>66</v>
      </c>
      <c r="E18" s="59" t="s">
        <v>130</v>
      </c>
      <c r="F18" s="60">
        <f t="shared" si="2"/>
        <v>8.69</v>
      </c>
      <c r="G18" s="60">
        <f t="shared" si="0"/>
        <v>8.69</v>
      </c>
      <c r="H18" s="60">
        <v>8.69</v>
      </c>
      <c r="I18" s="60">
        <v>8.69</v>
      </c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2"/>
    </row>
    <row r="19" ht="19.9" customHeight="1" spans="2:40">
      <c r="B19" s="72" t="s">
        <v>115</v>
      </c>
      <c r="C19" s="57" t="s">
        <v>131</v>
      </c>
      <c r="D19" s="58" t="s">
        <v>66</v>
      </c>
      <c r="E19" s="59" t="s">
        <v>132</v>
      </c>
      <c r="F19" s="60">
        <f t="shared" si="2"/>
        <v>0.31</v>
      </c>
      <c r="G19" s="60">
        <f t="shared" si="0"/>
        <v>0.31</v>
      </c>
      <c r="H19" s="60">
        <f>H20+H21</f>
        <v>0.31</v>
      </c>
      <c r="I19" s="60">
        <f>I20+I21</f>
        <v>0.31</v>
      </c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2"/>
    </row>
    <row r="20" ht="19.9" customHeight="1" spans="1:40">
      <c r="A20" s="28"/>
      <c r="B20" s="57" t="s">
        <v>122</v>
      </c>
      <c r="C20" s="57" t="s">
        <v>131</v>
      </c>
      <c r="D20" s="58" t="s">
        <v>66</v>
      </c>
      <c r="E20" s="59" t="s">
        <v>133</v>
      </c>
      <c r="F20" s="60">
        <f t="shared" si="2"/>
        <v>0.1</v>
      </c>
      <c r="G20" s="60">
        <f t="shared" si="0"/>
        <v>0.1</v>
      </c>
      <c r="H20" s="60">
        <v>0.1</v>
      </c>
      <c r="I20" s="60">
        <v>0.1</v>
      </c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2"/>
    </row>
    <row r="21" ht="19.9" customHeight="1" spans="1:40">
      <c r="A21" s="28"/>
      <c r="B21" s="57" t="s">
        <v>122</v>
      </c>
      <c r="C21" s="57" t="s">
        <v>131</v>
      </c>
      <c r="D21" s="58" t="s">
        <v>66</v>
      </c>
      <c r="E21" s="59" t="s">
        <v>134</v>
      </c>
      <c r="F21" s="60">
        <f t="shared" si="2"/>
        <v>0.21</v>
      </c>
      <c r="G21" s="60">
        <f t="shared" si="0"/>
        <v>0.21</v>
      </c>
      <c r="H21" s="60">
        <v>0.21</v>
      </c>
      <c r="I21" s="60">
        <v>0.21</v>
      </c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2"/>
    </row>
    <row r="22" ht="19.9" customHeight="1" spans="2:40">
      <c r="B22" s="72" t="s">
        <v>115</v>
      </c>
      <c r="C22" s="57" t="s">
        <v>135</v>
      </c>
      <c r="D22" s="58" t="s">
        <v>66</v>
      </c>
      <c r="E22" s="59" t="s">
        <v>136</v>
      </c>
      <c r="F22" s="60">
        <f t="shared" si="2"/>
        <v>17.47</v>
      </c>
      <c r="G22" s="60">
        <f t="shared" si="0"/>
        <v>17.47</v>
      </c>
      <c r="H22" s="60">
        <f>I22+J22</f>
        <v>17.47</v>
      </c>
      <c r="I22" s="60">
        <v>17.47</v>
      </c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2"/>
    </row>
    <row r="23" ht="19.9" customHeight="1" spans="2:40">
      <c r="B23" s="57" t="s">
        <v>22</v>
      </c>
      <c r="C23" s="57" t="s">
        <v>22</v>
      </c>
      <c r="D23" s="58"/>
      <c r="E23" s="59" t="s">
        <v>137</v>
      </c>
      <c r="F23" s="60">
        <f t="shared" si="2"/>
        <v>40.21</v>
      </c>
      <c r="G23" s="60">
        <f t="shared" ref="G23:G40" si="5">H23</f>
        <v>40.21</v>
      </c>
      <c r="H23" s="60">
        <v>40.21</v>
      </c>
      <c r="I23" s="60">
        <v>29.21</v>
      </c>
      <c r="J23" s="60">
        <f>SUM(J24:J34)</f>
        <v>11</v>
      </c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2"/>
    </row>
    <row r="24" ht="19.9" customHeight="1" spans="1:40">
      <c r="A24" s="28"/>
      <c r="B24" s="72" t="s">
        <v>138</v>
      </c>
      <c r="C24" s="57" t="s">
        <v>116</v>
      </c>
      <c r="D24" s="58" t="s">
        <v>66</v>
      </c>
      <c r="E24" s="59" t="s">
        <v>139</v>
      </c>
      <c r="F24" s="60">
        <f t="shared" si="2"/>
        <v>5.92</v>
      </c>
      <c r="G24" s="60">
        <f t="shared" si="5"/>
        <v>5.92</v>
      </c>
      <c r="H24" s="60">
        <f t="shared" ref="H23:H39" si="6">I24+J24</f>
        <v>5.92</v>
      </c>
      <c r="I24" s="60">
        <v>5.92</v>
      </c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2"/>
    </row>
    <row r="25" ht="19.9" customHeight="1" spans="2:40">
      <c r="B25" s="72" t="s">
        <v>138</v>
      </c>
      <c r="C25" s="57" t="s">
        <v>140</v>
      </c>
      <c r="D25" s="58" t="s">
        <v>66</v>
      </c>
      <c r="E25" s="59" t="s">
        <v>141</v>
      </c>
      <c r="F25" s="60">
        <f t="shared" si="2"/>
        <v>0.73</v>
      </c>
      <c r="G25" s="60">
        <f t="shared" si="5"/>
        <v>0.73</v>
      </c>
      <c r="H25" s="60">
        <f t="shared" si="6"/>
        <v>0.73</v>
      </c>
      <c r="I25" s="60">
        <v>0.73</v>
      </c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2"/>
    </row>
    <row r="26" ht="19.9" customHeight="1" spans="2:40">
      <c r="B26" s="72" t="s">
        <v>138</v>
      </c>
      <c r="C26" s="57" t="s">
        <v>142</v>
      </c>
      <c r="D26" s="58" t="s">
        <v>66</v>
      </c>
      <c r="E26" s="59" t="s">
        <v>143</v>
      </c>
      <c r="F26" s="60">
        <f t="shared" si="2"/>
        <v>1</v>
      </c>
      <c r="G26" s="60">
        <f t="shared" si="5"/>
        <v>1</v>
      </c>
      <c r="H26" s="60">
        <f t="shared" si="6"/>
        <v>1</v>
      </c>
      <c r="I26" s="60">
        <v>1</v>
      </c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2"/>
    </row>
    <row r="27" ht="19.9" customHeight="1" spans="2:40">
      <c r="B27" s="72" t="s">
        <v>138</v>
      </c>
      <c r="C27" s="57" t="s">
        <v>125</v>
      </c>
      <c r="D27" s="58" t="s">
        <v>66</v>
      </c>
      <c r="E27" s="59" t="s">
        <v>144</v>
      </c>
      <c r="F27" s="60">
        <f t="shared" si="2"/>
        <v>0.57</v>
      </c>
      <c r="G27" s="60">
        <f t="shared" si="5"/>
        <v>0.57</v>
      </c>
      <c r="H27" s="60">
        <f t="shared" si="6"/>
        <v>0.57</v>
      </c>
      <c r="I27" s="60">
        <v>0.57</v>
      </c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2"/>
    </row>
    <row r="28" ht="19.9" customHeight="1" spans="2:40">
      <c r="B28" s="72" t="s">
        <v>138</v>
      </c>
      <c r="C28" s="57" t="s">
        <v>145</v>
      </c>
      <c r="D28" s="58" t="s">
        <v>66</v>
      </c>
      <c r="E28" s="59" t="s">
        <v>146</v>
      </c>
      <c r="F28" s="60">
        <f t="shared" si="2"/>
        <v>7.15</v>
      </c>
      <c r="G28" s="60">
        <f t="shared" si="5"/>
        <v>7.15</v>
      </c>
      <c r="H28" s="60">
        <f t="shared" si="6"/>
        <v>7.15</v>
      </c>
      <c r="I28" s="60">
        <v>7.15</v>
      </c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2"/>
    </row>
    <row r="29" ht="19.9" customHeight="1" spans="2:40">
      <c r="B29" s="72" t="s">
        <v>138</v>
      </c>
      <c r="C29" s="57" t="s">
        <v>147</v>
      </c>
      <c r="D29" s="58" t="s">
        <v>66</v>
      </c>
      <c r="E29" s="59" t="s">
        <v>148</v>
      </c>
      <c r="F29" s="60">
        <f t="shared" si="2"/>
        <v>1</v>
      </c>
      <c r="G29" s="60">
        <f t="shared" si="5"/>
        <v>1</v>
      </c>
      <c r="H29" s="60">
        <f t="shared" si="6"/>
        <v>1</v>
      </c>
      <c r="I29" s="60">
        <v>1</v>
      </c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2"/>
    </row>
    <row r="30" ht="19.9" customHeight="1" spans="2:40">
      <c r="B30" s="72" t="s">
        <v>138</v>
      </c>
      <c r="C30" s="57" t="s">
        <v>149</v>
      </c>
      <c r="D30" s="58" t="s">
        <v>66</v>
      </c>
      <c r="E30" s="59" t="s">
        <v>150</v>
      </c>
      <c r="F30" s="60">
        <f t="shared" si="2"/>
        <v>0.83</v>
      </c>
      <c r="G30" s="60">
        <f t="shared" si="5"/>
        <v>0.83</v>
      </c>
      <c r="H30" s="60">
        <f t="shared" si="6"/>
        <v>0.83</v>
      </c>
      <c r="I30" s="60">
        <v>0.83</v>
      </c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2"/>
    </row>
    <row r="31" ht="19.9" customHeight="1" spans="2:40">
      <c r="B31" s="72" t="s">
        <v>138</v>
      </c>
      <c r="C31" s="57" t="s">
        <v>151</v>
      </c>
      <c r="D31" s="58" t="s">
        <v>66</v>
      </c>
      <c r="E31" s="59" t="s">
        <v>152</v>
      </c>
      <c r="F31" s="60">
        <f t="shared" si="2"/>
        <v>1.03</v>
      </c>
      <c r="G31" s="60">
        <f t="shared" si="5"/>
        <v>1.03</v>
      </c>
      <c r="H31" s="60">
        <f t="shared" si="6"/>
        <v>1.03</v>
      </c>
      <c r="I31" s="60">
        <v>1.03</v>
      </c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2"/>
    </row>
    <row r="32" ht="19.9" customHeight="1" spans="2:40">
      <c r="B32" s="72" t="s">
        <v>138</v>
      </c>
      <c r="C32" s="57" t="s">
        <v>153</v>
      </c>
      <c r="D32" s="58" t="s">
        <v>66</v>
      </c>
      <c r="E32" s="59" t="s">
        <v>154</v>
      </c>
      <c r="F32" s="60">
        <f t="shared" si="2"/>
        <v>10.99</v>
      </c>
      <c r="G32" s="60">
        <f t="shared" si="5"/>
        <v>10.99</v>
      </c>
      <c r="H32" s="60">
        <f t="shared" si="6"/>
        <v>10.99</v>
      </c>
      <c r="I32" s="60">
        <v>10.99</v>
      </c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2"/>
    </row>
    <row r="33" ht="19.9" customHeight="1" spans="1:40">
      <c r="A33" s="28"/>
      <c r="B33" s="57" t="s">
        <v>155</v>
      </c>
      <c r="C33" s="57" t="s">
        <v>153</v>
      </c>
      <c r="D33" s="58" t="s">
        <v>66</v>
      </c>
      <c r="E33" s="59" t="s">
        <v>156</v>
      </c>
      <c r="F33" s="60">
        <f t="shared" si="2"/>
        <v>10.99</v>
      </c>
      <c r="G33" s="60">
        <f t="shared" si="5"/>
        <v>10.99</v>
      </c>
      <c r="H33" s="60">
        <f t="shared" si="6"/>
        <v>10.99</v>
      </c>
      <c r="I33" s="60">
        <v>10.99</v>
      </c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2"/>
    </row>
    <row r="34" ht="19.9" customHeight="1" spans="2:40">
      <c r="B34" s="72" t="s">
        <v>138</v>
      </c>
      <c r="C34" s="57" t="s">
        <v>157</v>
      </c>
      <c r="D34" s="58" t="s">
        <v>66</v>
      </c>
      <c r="E34" s="59" t="s">
        <v>158</v>
      </c>
      <c r="F34" s="60">
        <f t="shared" si="2"/>
        <v>11</v>
      </c>
      <c r="G34" s="60">
        <f t="shared" si="5"/>
        <v>11</v>
      </c>
      <c r="H34" s="60">
        <f t="shared" si="6"/>
        <v>11</v>
      </c>
      <c r="I34" s="60"/>
      <c r="J34" s="60">
        <v>11</v>
      </c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2"/>
    </row>
    <row r="35" ht="19.9" customHeight="1" spans="2:40">
      <c r="B35" s="57" t="s">
        <v>22</v>
      </c>
      <c r="C35" s="57" t="s">
        <v>22</v>
      </c>
      <c r="D35" s="58"/>
      <c r="E35" s="59" t="s">
        <v>159</v>
      </c>
      <c r="F35" s="60">
        <f t="shared" si="2"/>
        <v>45.14</v>
      </c>
      <c r="G35" s="60">
        <f t="shared" si="5"/>
        <v>45.14</v>
      </c>
      <c r="H35" s="60">
        <f>H36+H37</f>
        <v>45.14</v>
      </c>
      <c r="I35" s="60">
        <f>I36+I37</f>
        <v>44.96</v>
      </c>
      <c r="J35" s="60">
        <f t="shared" ref="I35:J35" si="7">SUM(J36:J39)</f>
        <v>0.18</v>
      </c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2"/>
    </row>
    <row r="36" ht="19.9" customHeight="1" spans="1:40">
      <c r="A36" s="28"/>
      <c r="B36" s="72" t="s">
        <v>160</v>
      </c>
      <c r="C36" s="57" t="s">
        <v>118</v>
      </c>
      <c r="D36" s="58" t="s">
        <v>66</v>
      </c>
      <c r="E36" s="59" t="s">
        <v>161</v>
      </c>
      <c r="F36" s="60">
        <f t="shared" si="2"/>
        <v>0.18</v>
      </c>
      <c r="G36" s="60">
        <f t="shared" si="5"/>
        <v>0.18</v>
      </c>
      <c r="H36" s="60">
        <f t="shared" si="6"/>
        <v>0.18</v>
      </c>
      <c r="I36" s="60"/>
      <c r="J36" s="60">
        <v>0.18</v>
      </c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2"/>
    </row>
    <row r="37" ht="19.9" customHeight="1" spans="2:40">
      <c r="B37" s="72" t="s">
        <v>160</v>
      </c>
      <c r="C37" s="57" t="s">
        <v>140</v>
      </c>
      <c r="D37" s="58" t="s">
        <v>66</v>
      </c>
      <c r="E37" s="59" t="s">
        <v>162</v>
      </c>
      <c r="F37" s="60">
        <f t="shared" si="2"/>
        <v>44.96</v>
      </c>
      <c r="G37" s="60">
        <f t="shared" si="5"/>
        <v>44.96</v>
      </c>
      <c r="H37" s="60">
        <f t="shared" si="6"/>
        <v>44.96</v>
      </c>
      <c r="I37" s="60">
        <f>I38+I39</f>
        <v>44.96</v>
      </c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2"/>
    </row>
    <row r="38" ht="19.9" customHeight="1" spans="1:40">
      <c r="A38" s="28"/>
      <c r="B38" s="57" t="s">
        <v>163</v>
      </c>
      <c r="C38" s="57" t="s">
        <v>140</v>
      </c>
      <c r="D38" s="58" t="s">
        <v>66</v>
      </c>
      <c r="E38" s="59" t="s">
        <v>164</v>
      </c>
      <c r="F38" s="60">
        <f t="shared" si="2"/>
        <v>3.37</v>
      </c>
      <c r="G38" s="60">
        <f t="shared" si="5"/>
        <v>3.37</v>
      </c>
      <c r="H38" s="60">
        <f t="shared" si="6"/>
        <v>3.37</v>
      </c>
      <c r="I38" s="60">
        <v>3.37</v>
      </c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2"/>
    </row>
    <row r="39" ht="19.9" customHeight="1" spans="1:40">
      <c r="A39" s="28"/>
      <c r="B39" s="57" t="s">
        <v>163</v>
      </c>
      <c r="C39" s="57" t="s">
        <v>140</v>
      </c>
      <c r="D39" s="58" t="s">
        <v>66</v>
      </c>
      <c r="E39" s="59" t="s">
        <v>165</v>
      </c>
      <c r="F39" s="60">
        <f t="shared" si="2"/>
        <v>41.59</v>
      </c>
      <c r="G39" s="60">
        <f t="shared" si="5"/>
        <v>41.59</v>
      </c>
      <c r="H39" s="60">
        <f t="shared" si="6"/>
        <v>41.59</v>
      </c>
      <c r="I39" s="60">
        <v>41.59</v>
      </c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2"/>
    </row>
    <row r="40" ht="19.9" customHeight="1" spans="2:40">
      <c r="B40" s="57" t="s">
        <v>22</v>
      </c>
      <c r="C40" s="57" t="s">
        <v>22</v>
      </c>
      <c r="D40" s="58"/>
      <c r="E40" s="59" t="s">
        <v>166</v>
      </c>
      <c r="F40" s="60">
        <f t="shared" si="2"/>
        <v>384</v>
      </c>
      <c r="G40" s="60">
        <f t="shared" si="5"/>
        <v>0</v>
      </c>
      <c r="H40" s="60">
        <f>SUM(H41:H44)</f>
        <v>0</v>
      </c>
      <c r="I40" s="60">
        <f t="shared" ref="I40:J40" si="8">SUM(I41:I44)</f>
        <v>0</v>
      </c>
      <c r="J40" s="60">
        <f t="shared" si="8"/>
        <v>0</v>
      </c>
      <c r="K40" s="60"/>
      <c r="L40" s="60"/>
      <c r="M40" s="60"/>
      <c r="N40" s="60"/>
      <c r="O40" s="60"/>
      <c r="P40" s="60"/>
      <c r="Q40" s="60">
        <f>SUM(Q41:Q44)</f>
        <v>384</v>
      </c>
      <c r="R40" s="60">
        <f>SUM(R41:R44)</f>
        <v>384</v>
      </c>
      <c r="S40" s="60"/>
      <c r="T40" s="60">
        <f>SUM(T41:T44)</f>
        <v>384</v>
      </c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2"/>
    </row>
    <row r="41" ht="19.9" customHeight="1" spans="2:40">
      <c r="B41" s="57">
        <v>310</v>
      </c>
      <c r="C41" s="57">
        <v>99</v>
      </c>
      <c r="D41" s="58" t="s">
        <v>66</v>
      </c>
      <c r="E41" s="73" t="s">
        <v>167</v>
      </c>
      <c r="F41" s="60">
        <f t="shared" si="2"/>
        <v>310</v>
      </c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>
        <v>310</v>
      </c>
      <c r="R41" s="60">
        <v>310</v>
      </c>
      <c r="S41" s="60"/>
      <c r="T41" s="60">
        <v>310</v>
      </c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2"/>
    </row>
    <row r="42" ht="19.9" customHeight="1" spans="1:40">
      <c r="A42" s="28"/>
      <c r="B42" s="72" t="s">
        <v>168</v>
      </c>
      <c r="C42" s="57" t="s">
        <v>169</v>
      </c>
      <c r="D42" s="58" t="s">
        <v>66</v>
      </c>
      <c r="E42" s="59" t="s">
        <v>170</v>
      </c>
      <c r="F42" s="60">
        <f t="shared" si="2"/>
        <v>30</v>
      </c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>
        <v>30</v>
      </c>
      <c r="R42" s="60">
        <v>30</v>
      </c>
      <c r="S42" s="60"/>
      <c r="T42" s="60">
        <v>30</v>
      </c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2"/>
    </row>
    <row r="43" ht="19.9" customHeight="1" spans="2:40">
      <c r="B43" s="72" t="s">
        <v>168</v>
      </c>
      <c r="C43" s="57" t="s">
        <v>140</v>
      </c>
      <c r="D43" s="58" t="s">
        <v>66</v>
      </c>
      <c r="E43" s="59" t="s">
        <v>171</v>
      </c>
      <c r="F43" s="60">
        <f t="shared" si="2"/>
        <v>5</v>
      </c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>
        <v>5</v>
      </c>
      <c r="R43" s="60">
        <v>5</v>
      </c>
      <c r="S43" s="60"/>
      <c r="T43" s="60">
        <v>5</v>
      </c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2"/>
    </row>
    <row r="44" ht="19.9" customHeight="1" spans="2:40">
      <c r="B44" s="72" t="s">
        <v>168</v>
      </c>
      <c r="C44" s="57">
        <v>99</v>
      </c>
      <c r="D44" s="58">
        <v>401001</v>
      </c>
      <c r="E44" s="74" t="s">
        <v>172</v>
      </c>
      <c r="F44" s="75">
        <f t="shared" si="2"/>
        <v>39</v>
      </c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>
        <v>39</v>
      </c>
      <c r="R44" s="75">
        <v>39</v>
      </c>
      <c r="S44" s="75"/>
      <c r="T44" s="75">
        <v>39</v>
      </c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9"/>
    </row>
    <row r="45" ht="8.45" customHeight="1" spans="1:40">
      <c r="A45" s="38"/>
      <c r="B45" s="38"/>
      <c r="C45" s="38"/>
      <c r="D45" s="61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63"/>
    </row>
  </sheetData>
  <mergeCells count="28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4:A15"/>
    <mergeCell ref="A20:A21"/>
    <mergeCell ref="A38:A39"/>
    <mergeCell ref="D5:D6"/>
    <mergeCell ref="E5:E6"/>
    <mergeCell ref="F4:F6"/>
    <mergeCell ref="G5:G6"/>
    <mergeCell ref="Q5:Q6"/>
    <mergeCell ref="AA5:AA6"/>
  </mergeCells>
  <pageMargins left="0.75" right="0.75" top="0.269444444444444" bottom="0.26944444444444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workbookViewId="0">
      <pane ySplit="5" topLeftCell="A12" activePane="bottomLeft" state="frozen"/>
      <selection/>
      <selection pane="bottomLeft" activeCell="K28" sqref="K28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8.25" customWidth="1"/>
    <col min="9" max="9" width="1.5" customWidth="1"/>
    <col min="10" max="11" width="9.75" customWidth="1"/>
  </cols>
  <sheetData>
    <row r="1" ht="14.25" customHeight="1" spans="1:9">
      <c r="A1" s="64"/>
      <c r="B1" s="22"/>
      <c r="C1" s="65"/>
      <c r="D1" s="65"/>
      <c r="H1" s="66" t="s">
        <v>173</v>
      </c>
      <c r="I1" s="62" t="s">
        <v>2</v>
      </c>
    </row>
    <row r="2" ht="19.9" customHeight="1" spans="1:9">
      <c r="A2" s="67"/>
      <c r="B2" s="68" t="s">
        <v>174</v>
      </c>
      <c r="C2" s="68"/>
      <c r="D2" s="68"/>
      <c r="E2" s="68"/>
      <c r="F2" s="68"/>
      <c r="G2" s="68"/>
      <c r="H2" s="68"/>
      <c r="I2" s="62"/>
    </row>
    <row r="3" ht="17.1" customHeight="1" spans="1:9">
      <c r="A3" s="67"/>
      <c r="B3" s="27" t="s">
        <v>4</v>
      </c>
      <c r="C3" s="27"/>
      <c r="D3" s="23"/>
      <c r="H3" s="69" t="s">
        <v>5</v>
      </c>
      <c r="I3" s="62"/>
    </row>
    <row r="4" ht="21.4" customHeight="1" spans="1:9">
      <c r="A4" s="67"/>
      <c r="B4" s="54" t="s">
        <v>6</v>
      </c>
      <c r="C4" s="54"/>
      <c r="D4" s="54" t="s">
        <v>7</v>
      </c>
      <c r="E4" s="54"/>
      <c r="F4" s="54"/>
      <c r="G4" s="54"/>
      <c r="H4" s="54"/>
      <c r="I4" s="62"/>
    </row>
    <row r="5" ht="21.4" customHeight="1" spans="1:9">
      <c r="A5" s="67"/>
      <c r="B5" s="54" t="s">
        <v>8</v>
      </c>
      <c r="C5" s="54" t="s">
        <v>9</v>
      </c>
      <c r="D5" s="54" t="s">
        <v>8</v>
      </c>
      <c r="E5" s="54" t="s">
        <v>52</v>
      </c>
      <c r="F5" s="54" t="s">
        <v>175</v>
      </c>
      <c r="G5" s="54" t="s">
        <v>176</v>
      </c>
      <c r="H5" s="54" t="s">
        <v>177</v>
      </c>
      <c r="I5" s="62"/>
    </row>
    <row r="6" ht="19.9" customHeight="1" spans="1:9">
      <c r="A6" s="28"/>
      <c r="B6" s="58" t="s">
        <v>178</v>
      </c>
      <c r="C6" s="60">
        <v>302.71</v>
      </c>
      <c r="D6" s="58" t="s">
        <v>179</v>
      </c>
      <c r="E6" s="60">
        <f>SUM(E14:E34)</f>
        <v>665.13</v>
      </c>
      <c r="F6" s="60">
        <f>SUM(F14:F34)</f>
        <v>665.13</v>
      </c>
      <c r="G6" s="60"/>
      <c r="H6" s="60"/>
      <c r="I6" s="44"/>
    </row>
    <row r="7" ht="19.9" customHeight="1" spans="1:9">
      <c r="A7" s="28"/>
      <c r="B7" s="59" t="s">
        <v>180</v>
      </c>
      <c r="C7" s="60">
        <v>302.71</v>
      </c>
      <c r="D7" s="59" t="s">
        <v>181</v>
      </c>
      <c r="E7" s="60"/>
      <c r="F7" s="60"/>
      <c r="G7" s="60"/>
      <c r="H7" s="60"/>
      <c r="I7" s="44"/>
    </row>
    <row r="8" ht="19.9" customHeight="1" spans="1:9">
      <c r="A8" s="28"/>
      <c r="B8" s="59" t="s">
        <v>182</v>
      </c>
      <c r="C8" s="60"/>
      <c r="D8" s="59" t="s">
        <v>183</v>
      </c>
      <c r="E8" s="60"/>
      <c r="F8" s="60"/>
      <c r="G8" s="60"/>
      <c r="H8" s="60"/>
      <c r="I8" s="44"/>
    </row>
    <row r="9" ht="19.9" customHeight="1" spans="1:9">
      <c r="A9" s="28"/>
      <c r="B9" s="59" t="s">
        <v>184</v>
      </c>
      <c r="C9" s="60"/>
      <c r="D9" s="59" t="s">
        <v>185</v>
      </c>
      <c r="E9" s="60"/>
      <c r="F9" s="60"/>
      <c r="G9" s="60"/>
      <c r="H9" s="60"/>
      <c r="I9" s="44"/>
    </row>
    <row r="10" ht="19.9" customHeight="1" spans="1:9">
      <c r="A10" s="28"/>
      <c r="B10" s="58" t="s">
        <v>186</v>
      </c>
      <c r="C10" s="60">
        <v>362.42</v>
      </c>
      <c r="D10" s="59" t="s">
        <v>187</v>
      </c>
      <c r="E10" s="60"/>
      <c r="F10" s="60"/>
      <c r="G10" s="60"/>
      <c r="H10" s="60"/>
      <c r="I10" s="44"/>
    </row>
    <row r="11" ht="19.9" customHeight="1" spans="1:9">
      <c r="A11" s="28"/>
      <c r="B11" s="59" t="s">
        <v>180</v>
      </c>
      <c r="C11" s="60">
        <v>362.42</v>
      </c>
      <c r="D11" s="59" t="s">
        <v>188</v>
      </c>
      <c r="E11" s="60"/>
      <c r="F11" s="60"/>
      <c r="G11" s="60"/>
      <c r="H11" s="60"/>
      <c r="I11" s="44"/>
    </row>
    <row r="12" ht="19.9" customHeight="1" spans="1:9">
      <c r="A12" s="28"/>
      <c r="B12" s="59" t="s">
        <v>182</v>
      </c>
      <c r="C12" s="60"/>
      <c r="D12" s="59" t="s">
        <v>189</v>
      </c>
      <c r="E12" s="60"/>
      <c r="F12" s="60"/>
      <c r="G12" s="60"/>
      <c r="H12" s="60"/>
      <c r="I12" s="44"/>
    </row>
    <row r="13" ht="19.9" customHeight="1" spans="1:9">
      <c r="A13" s="28"/>
      <c r="B13" s="59" t="s">
        <v>184</v>
      </c>
      <c r="C13" s="60"/>
      <c r="D13" s="59" t="s">
        <v>190</v>
      </c>
      <c r="E13" s="60"/>
      <c r="F13" s="60"/>
      <c r="G13" s="60"/>
      <c r="H13" s="60"/>
      <c r="I13" s="44"/>
    </row>
    <row r="14" ht="19.9" customHeight="1" spans="1:11">
      <c r="A14" s="28"/>
      <c r="B14" s="59" t="s">
        <v>191</v>
      </c>
      <c r="C14" s="60"/>
      <c r="D14" s="59" t="s">
        <v>192</v>
      </c>
      <c r="E14" s="60">
        <v>64.19</v>
      </c>
      <c r="F14" s="60">
        <v>64.19</v>
      </c>
      <c r="G14" s="60"/>
      <c r="H14" s="60"/>
      <c r="I14" s="44"/>
      <c r="K14">
        <f>E14/E6</f>
        <v>0.0965074496714928</v>
      </c>
    </row>
    <row r="15" ht="19.9" customHeight="1" spans="1:9">
      <c r="A15" s="28"/>
      <c r="B15" s="59" t="s">
        <v>191</v>
      </c>
      <c r="C15" s="60"/>
      <c r="D15" s="59" t="s">
        <v>193</v>
      </c>
      <c r="E15" s="60"/>
      <c r="F15" s="60"/>
      <c r="G15" s="60"/>
      <c r="H15" s="60"/>
      <c r="I15" s="44"/>
    </row>
    <row r="16" ht="19.9" customHeight="1" spans="1:11">
      <c r="A16" s="28"/>
      <c r="B16" s="59" t="s">
        <v>191</v>
      </c>
      <c r="C16" s="60"/>
      <c r="D16" s="59" t="s">
        <v>194</v>
      </c>
      <c r="E16" s="60">
        <v>8.69</v>
      </c>
      <c r="F16" s="60">
        <v>8.69</v>
      </c>
      <c r="G16" s="60"/>
      <c r="H16" s="60"/>
      <c r="I16" s="44"/>
      <c r="K16">
        <f>E16/E6</f>
        <v>0.0130651150902831</v>
      </c>
    </row>
    <row r="17" ht="19.9" customHeight="1" spans="1:11">
      <c r="A17" s="28"/>
      <c r="B17" s="59" t="s">
        <v>191</v>
      </c>
      <c r="C17" s="60"/>
      <c r="D17" s="59" t="s">
        <v>195</v>
      </c>
      <c r="E17" s="60">
        <v>69</v>
      </c>
      <c r="F17" s="60">
        <v>69</v>
      </c>
      <c r="G17" s="60"/>
      <c r="H17" s="60"/>
      <c r="I17" s="44"/>
      <c r="K17">
        <f>E17/E6</f>
        <v>0.103739118668531</v>
      </c>
    </row>
    <row r="18" ht="19.9" customHeight="1" spans="1:9">
      <c r="A18" s="28"/>
      <c r="B18" s="59" t="s">
        <v>191</v>
      </c>
      <c r="C18" s="60"/>
      <c r="D18" s="59" t="s">
        <v>196</v>
      </c>
      <c r="E18" s="60"/>
      <c r="F18" s="60"/>
      <c r="G18" s="60"/>
      <c r="H18" s="60"/>
      <c r="I18" s="44"/>
    </row>
    <row r="19" ht="19.9" customHeight="1" spans="1:11">
      <c r="A19" s="28"/>
      <c r="B19" s="59" t="s">
        <v>191</v>
      </c>
      <c r="C19" s="60"/>
      <c r="D19" s="59" t="s">
        <v>197</v>
      </c>
      <c r="E19" s="60">
        <v>310</v>
      </c>
      <c r="F19" s="60">
        <v>310</v>
      </c>
      <c r="G19" s="60"/>
      <c r="H19" s="60"/>
      <c r="I19" s="44"/>
      <c r="K19">
        <f>E19/E6</f>
        <v>0.466074301264414</v>
      </c>
    </row>
    <row r="20" ht="19.9" customHeight="1" spans="1:9">
      <c r="A20" s="28"/>
      <c r="B20" s="59" t="s">
        <v>191</v>
      </c>
      <c r="C20" s="60"/>
      <c r="D20" s="59" t="s">
        <v>198</v>
      </c>
      <c r="E20" s="60"/>
      <c r="F20" s="60"/>
      <c r="G20" s="60"/>
      <c r="H20" s="60"/>
      <c r="I20" s="44"/>
    </row>
    <row r="21" ht="19.9" customHeight="1" spans="1:9">
      <c r="A21" s="28"/>
      <c r="B21" s="59" t="s">
        <v>191</v>
      </c>
      <c r="C21" s="60"/>
      <c r="D21" s="59" t="s">
        <v>199</v>
      </c>
      <c r="E21" s="60"/>
      <c r="F21" s="60"/>
      <c r="G21" s="60"/>
      <c r="H21" s="60"/>
      <c r="I21" s="44"/>
    </row>
    <row r="22" ht="19.9" customHeight="1" spans="1:11">
      <c r="A22" s="28"/>
      <c r="B22" s="59" t="s">
        <v>191</v>
      </c>
      <c r="C22" s="60"/>
      <c r="D22" s="59" t="s">
        <v>200</v>
      </c>
      <c r="E22" s="60">
        <v>185.78</v>
      </c>
      <c r="F22" s="60">
        <v>185.78</v>
      </c>
      <c r="G22" s="60"/>
      <c r="H22" s="60"/>
      <c r="I22" s="44"/>
      <c r="K22">
        <f>E22/E6</f>
        <v>0.2793138183513</v>
      </c>
    </row>
    <row r="23" ht="19.9" customHeight="1" spans="1:9">
      <c r="A23" s="28"/>
      <c r="B23" s="59" t="s">
        <v>191</v>
      </c>
      <c r="C23" s="60"/>
      <c r="D23" s="59" t="s">
        <v>201</v>
      </c>
      <c r="E23" s="60"/>
      <c r="F23" s="60"/>
      <c r="G23" s="60"/>
      <c r="H23" s="60"/>
      <c r="I23" s="44"/>
    </row>
    <row r="24" ht="19.9" customHeight="1" spans="1:9">
      <c r="A24" s="28"/>
      <c r="B24" s="59" t="s">
        <v>191</v>
      </c>
      <c r="C24" s="60"/>
      <c r="D24" s="59" t="s">
        <v>202</v>
      </c>
      <c r="E24" s="60"/>
      <c r="F24" s="60"/>
      <c r="G24" s="60"/>
      <c r="H24" s="60"/>
      <c r="I24" s="44"/>
    </row>
    <row r="25" ht="19.9" customHeight="1" spans="1:9">
      <c r="A25" s="28"/>
      <c r="B25" s="59" t="s">
        <v>191</v>
      </c>
      <c r="C25" s="60"/>
      <c r="D25" s="59" t="s">
        <v>203</v>
      </c>
      <c r="E25" s="60"/>
      <c r="F25" s="60"/>
      <c r="G25" s="60"/>
      <c r="H25" s="60"/>
      <c r="I25" s="44"/>
    </row>
    <row r="26" ht="19.9" customHeight="1" spans="1:11">
      <c r="A26" s="28"/>
      <c r="B26" s="59" t="s">
        <v>191</v>
      </c>
      <c r="C26" s="60"/>
      <c r="D26" s="59" t="s">
        <v>204</v>
      </c>
      <c r="E26" s="60">
        <v>17.47</v>
      </c>
      <c r="F26" s="60">
        <v>17.47</v>
      </c>
      <c r="G26" s="60"/>
      <c r="H26" s="60"/>
      <c r="I26" s="44"/>
      <c r="K26">
        <f>E26/E6</f>
        <v>0.0262655420744817</v>
      </c>
    </row>
    <row r="27" ht="19.9" customHeight="1" spans="1:11">
      <c r="A27" s="28"/>
      <c r="B27" s="59" t="s">
        <v>191</v>
      </c>
      <c r="C27" s="60"/>
      <c r="D27" s="59" t="s">
        <v>205</v>
      </c>
      <c r="E27" s="60">
        <v>10</v>
      </c>
      <c r="F27" s="60">
        <v>10</v>
      </c>
      <c r="G27" s="60"/>
      <c r="H27" s="60"/>
      <c r="I27" s="44"/>
      <c r="K27">
        <f>E27/E6</f>
        <v>0.0150346548794972</v>
      </c>
    </row>
    <row r="28" ht="19.9" customHeight="1" spans="1:9">
      <c r="A28" s="28"/>
      <c r="B28" s="59" t="s">
        <v>191</v>
      </c>
      <c r="C28" s="60"/>
      <c r="D28" s="59" t="s">
        <v>206</v>
      </c>
      <c r="E28" s="60"/>
      <c r="F28" s="60"/>
      <c r="G28" s="60"/>
      <c r="H28" s="60"/>
      <c r="I28" s="44"/>
    </row>
    <row r="29" ht="19.9" customHeight="1" spans="1:9">
      <c r="A29" s="28"/>
      <c r="B29" s="59" t="s">
        <v>191</v>
      </c>
      <c r="C29" s="60"/>
      <c r="D29" s="59" t="s">
        <v>207</v>
      </c>
      <c r="E29" s="60"/>
      <c r="F29" s="60"/>
      <c r="G29" s="60"/>
      <c r="H29" s="60"/>
      <c r="I29" s="44"/>
    </row>
    <row r="30" ht="19.9" customHeight="1" spans="1:9">
      <c r="A30" s="28"/>
      <c r="B30" s="59" t="s">
        <v>191</v>
      </c>
      <c r="C30" s="60"/>
      <c r="D30" s="59" t="s">
        <v>208</v>
      </c>
      <c r="E30" s="60"/>
      <c r="F30" s="60"/>
      <c r="G30" s="60"/>
      <c r="H30" s="60"/>
      <c r="I30" s="44"/>
    </row>
    <row r="31" ht="19.9" customHeight="1" spans="1:9">
      <c r="A31" s="28"/>
      <c r="B31" s="59" t="s">
        <v>191</v>
      </c>
      <c r="C31" s="60"/>
      <c r="D31" s="59" t="s">
        <v>209</v>
      </c>
      <c r="E31" s="60"/>
      <c r="F31" s="60"/>
      <c r="G31" s="60"/>
      <c r="H31" s="60"/>
      <c r="I31" s="44"/>
    </row>
    <row r="32" ht="19.9" customHeight="1" spans="1:9">
      <c r="A32" s="28"/>
      <c r="B32" s="59" t="s">
        <v>191</v>
      </c>
      <c r="C32" s="60"/>
      <c r="D32" s="59" t="s">
        <v>210</v>
      </c>
      <c r="E32" s="60"/>
      <c r="F32" s="60"/>
      <c r="G32" s="60"/>
      <c r="H32" s="60"/>
      <c r="I32" s="44"/>
    </row>
    <row r="33" ht="19.9" customHeight="1" spans="1:9">
      <c r="A33" s="28"/>
      <c r="B33" s="59" t="s">
        <v>191</v>
      </c>
      <c r="C33" s="60"/>
      <c r="D33" s="59" t="s">
        <v>211</v>
      </c>
      <c r="E33" s="60"/>
      <c r="F33" s="60"/>
      <c r="G33" s="60"/>
      <c r="H33" s="60"/>
      <c r="I33" s="44"/>
    </row>
    <row r="34" ht="19.9" customHeight="1" spans="1:9">
      <c r="A34" s="28"/>
      <c r="B34" s="59" t="s">
        <v>191</v>
      </c>
      <c r="C34" s="60"/>
      <c r="D34" s="59" t="s">
        <v>212</v>
      </c>
      <c r="E34" s="60"/>
      <c r="F34" s="60"/>
      <c r="G34" s="60"/>
      <c r="H34" s="60"/>
      <c r="I34" s="44"/>
    </row>
    <row r="35" ht="8.45" customHeight="1" spans="1:9">
      <c r="A35" s="70"/>
      <c r="B35" s="70"/>
      <c r="C35" s="70"/>
      <c r="D35" s="23"/>
      <c r="E35" s="70"/>
      <c r="F35" s="70"/>
      <c r="G35" s="70"/>
      <c r="H35" s="70"/>
      <c r="I35" s="63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69444444444444" bottom="0.26944444444444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pane ySplit="6" topLeftCell="A7" activePane="bottomLeft" state="frozen"/>
      <selection/>
      <selection pane="bottomLeft" activeCell="N12" sqref="N12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21"/>
      <c r="B1" s="22"/>
      <c r="C1" s="22"/>
      <c r="D1" s="22"/>
      <c r="E1" s="23"/>
      <c r="F1" s="23"/>
      <c r="G1" s="40" t="s">
        <v>213</v>
      </c>
      <c r="H1" s="40"/>
      <c r="I1" s="40"/>
      <c r="J1" s="28"/>
    </row>
    <row r="2" ht="19.9" customHeight="1" spans="1:10">
      <c r="A2" s="21"/>
      <c r="B2" s="25" t="s">
        <v>214</v>
      </c>
      <c r="C2" s="25"/>
      <c r="D2" s="25"/>
      <c r="E2" s="25"/>
      <c r="F2" s="25"/>
      <c r="G2" s="25"/>
      <c r="H2" s="25"/>
      <c r="I2" s="25"/>
      <c r="J2" s="28" t="s">
        <v>2</v>
      </c>
    </row>
    <row r="3" ht="17.1" customHeight="1" spans="1:10">
      <c r="A3" s="26"/>
      <c r="B3" s="27" t="s">
        <v>4</v>
      </c>
      <c r="C3" s="27"/>
      <c r="D3" s="27"/>
      <c r="E3" s="27"/>
      <c r="F3" s="27"/>
      <c r="G3" s="26"/>
      <c r="I3" s="53" t="s">
        <v>5</v>
      </c>
      <c r="J3" s="42"/>
    </row>
    <row r="4" ht="21.4" customHeight="1" spans="1:10">
      <c r="A4" s="23"/>
      <c r="B4" s="29" t="s">
        <v>8</v>
      </c>
      <c r="C4" s="29"/>
      <c r="D4" s="29"/>
      <c r="E4" s="29"/>
      <c r="F4" s="29"/>
      <c r="G4" s="29" t="s">
        <v>52</v>
      </c>
      <c r="H4" s="47" t="s">
        <v>215</v>
      </c>
      <c r="I4" s="47" t="s">
        <v>107</v>
      </c>
      <c r="J4" s="23"/>
    </row>
    <row r="5" ht="21.4" customHeight="1" spans="1:10">
      <c r="A5" s="23"/>
      <c r="B5" s="29" t="s">
        <v>72</v>
      </c>
      <c r="C5" s="29"/>
      <c r="D5" s="29"/>
      <c r="E5" s="29" t="s">
        <v>63</v>
      </c>
      <c r="F5" s="29" t="s">
        <v>64</v>
      </c>
      <c r="G5" s="29"/>
      <c r="H5" s="47"/>
      <c r="I5" s="47"/>
      <c r="J5" s="23"/>
    </row>
    <row r="6" ht="21.4" customHeight="1" spans="1:10">
      <c r="A6" s="30"/>
      <c r="B6" s="29" t="s">
        <v>73</v>
      </c>
      <c r="C6" s="29" t="s">
        <v>74</v>
      </c>
      <c r="D6" s="29" t="s">
        <v>75</v>
      </c>
      <c r="E6" s="29"/>
      <c r="F6" s="29"/>
      <c r="G6" s="29"/>
      <c r="H6" s="47"/>
      <c r="I6" s="47"/>
      <c r="J6" s="44"/>
    </row>
    <row r="7" ht="19.9" customHeight="1" spans="1:10">
      <c r="A7" s="31"/>
      <c r="B7" s="32"/>
      <c r="C7" s="32"/>
      <c r="D7" s="32"/>
      <c r="E7" s="32"/>
      <c r="F7" s="32" t="s">
        <v>65</v>
      </c>
      <c r="G7" s="33">
        <f>G8</f>
        <v>665.13</v>
      </c>
      <c r="H7" s="33">
        <f t="shared" ref="H7:I7" si="0">H8</f>
        <v>302.71</v>
      </c>
      <c r="I7" s="33">
        <f t="shared" si="0"/>
        <v>362.42</v>
      </c>
      <c r="J7" s="45"/>
    </row>
    <row r="8" ht="19.9" customHeight="1" spans="1:10">
      <c r="A8" s="30"/>
      <c r="B8" s="34"/>
      <c r="C8" s="34"/>
      <c r="D8" s="34"/>
      <c r="E8" s="34"/>
      <c r="F8" s="35" t="s">
        <v>22</v>
      </c>
      <c r="G8" s="36">
        <f>G9</f>
        <v>665.13</v>
      </c>
      <c r="H8" s="36">
        <f t="shared" ref="H8:I8" si="1">H9</f>
        <v>302.71</v>
      </c>
      <c r="I8" s="36">
        <f t="shared" si="1"/>
        <v>362.42</v>
      </c>
      <c r="J8" s="43"/>
    </row>
    <row r="9" ht="19.9" customHeight="1" spans="1:10">
      <c r="A9" s="30"/>
      <c r="B9" s="34"/>
      <c r="C9" s="34"/>
      <c r="D9" s="34"/>
      <c r="E9" s="34"/>
      <c r="F9" s="35" t="s">
        <v>216</v>
      </c>
      <c r="G9" s="36">
        <f>SUM(G10:G210)</f>
        <v>665.13</v>
      </c>
      <c r="H9" s="36">
        <f>SUM(H10:H210)</f>
        <v>302.71</v>
      </c>
      <c r="I9" s="36">
        <f>SUM(I10:I210)</f>
        <v>362.42</v>
      </c>
      <c r="J9" s="43"/>
    </row>
    <row r="10" ht="19.9" customHeight="1" spans="1:10">
      <c r="A10" s="30"/>
      <c r="B10" s="34" t="s">
        <v>77</v>
      </c>
      <c r="C10" s="34" t="s">
        <v>78</v>
      </c>
      <c r="D10" s="34" t="s">
        <v>79</v>
      </c>
      <c r="E10" s="34" t="s">
        <v>217</v>
      </c>
      <c r="F10" s="35" t="s">
        <v>80</v>
      </c>
      <c r="G10" s="36">
        <v>41.77</v>
      </c>
      <c r="H10" s="37">
        <v>41.77</v>
      </c>
      <c r="I10" s="37"/>
      <c r="J10" s="44"/>
    </row>
    <row r="11" ht="19.9" customHeight="1" spans="1:10">
      <c r="A11" s="30"/>
      <c r="B11" s="34" t="s">
        <v>77</v>
      </c>
      <c r="C11" s="34" t="s">
        <v>78</v>
      </c>
      <c r="D11" s="34" t="s">
        <v>78</v>
      </c>
      <c r="E11" s="34" t="s">
        <v>217</v>
      </c>
      <c r="F11" s="35" t="s">
        <v>81</v>
      </c>
      <c r="G11" s="36">
        <v>22.42</v>
      </c>
      <c r="H11" s="37">
        <v>22.42</v>
      </c>
      <c r="I11" s="37"/>
      <c r="J11" s="44"/>
    </row>
    <row r="12" ht="19.9" customHeight="1" spans="1:10">
      <c r="A12" s="30"/>
      <c r="B12" s="34" t="s">
        <v>82</v>
      </c>
      <c r="C12" s="34" t="s">
        <v>83</v>
      </c>
      <c r="D12" s="34" t="s">
        <v>84</v>
      </c>
      <c r="E12" s="34" t="s">
        <v>217</v>
      </c>
      <c r="F12" s="35" t="s">
        <v>85</v>
      </c>
      <c r="G12" s="36">
        <v>7.35</v>
      </c>
      <c r="H12" s="37">
        <v>7.35</v>
      </c>
      <c r="I12" s="37"/>
      <c r="J12" s="44"/>
    </row>
    <row r="13" ht="19.9" customHeight="1" spans="1:10">
      <c r="A13" s="30"/>
      <c r="B13" s="34" t="s">
        <v>82</v>
      </c>
      <c r="C13" s="34" t="s">
        <v>83</v>
      </c>
      <c r="D13" s="34" t="s">
        <v>79</v>
      </c>
      <c r="E13" s="34" t="s">
        <v>217</v>
      </c>
      <c r="F13" s="35" t="s">
        <v>86</v>
      </c>
      <c r="G13" s="36">
        <v>1.34</v>
      </c>
      <c r="H13" s="37">
        <v>1.34</v>
      </c>
      <c r="I13" s="37"/>
      <c r="J13" s="44"/>
    </row>
    <row r="14" ht="19.9" customHeight="1" spans="1:10">
      <c r="A14" s="30"/>
      <c r="B14" s="34" t="s">
        <v>87</v>
      </c>
      <c r="C14" s="34" t="s">
        <v>88</v>
      </c>
      <c r="D14" s="34" t="s">
        <v>89</v>
      </c>
      <c r="E14" s="34" t="s">
        <v>217</v>
      </c>
      <c r="F14" s="35" t="s">
        <v>90</v>
      </c>
      <c r="G14" s="36">
        <f>H14+I14</f>
        <v>69</v>
      </c>
      <c r="H14" s="37">
        <v>30</v>
      </c>
      <c r="I14" s="37">
        <v>39</v>
      </c>
      <c r="J14" s="44"/>
    </row>
    <row r="15" ht="19.9" customHeight="1" spans="1:10">
      <c r="A15" s="30"/>
      <c r="B15" s="34">
        <v>213</v>
      </c>
      <c r="C15" s="50" t="s">
        <v>84</v>
      </c>
      <c r="D15" s="34">
        <v>99</v>
      </c>
      <c r="E15" s="34" t="s">
        <v>66</v>
      </c>
      <c r="F15" s="49" t="s">
        <v>91</v>
      </c>
      <c r="G15" s="36">
        <f>H15+I15</f>
        <v>219</v>
      </c>
      <c r="H15" s="37"/>
      <c r="I15" s="37">
        <v>219</v>
      </c>
      <c r="J15" s="44"/>
    </row>
    <row r="16" ht="19.9" customHeight="1" spans="1:10">
      <c r="A16" s="30"/>
      <c r="B16" s="34">
        <v>213</v>
      </c>
      <c r="C16" s="50" t="s">
        <v>84</v>
      </c>
      <c r="D16" s="34">
        <v>24</v>
      </c>
      <c r="E16" s="34" t="s">
        <v>66</v>
      </c>
      <c r="F16" s="49" t="s">
        <v>92</v>
      </c>
      <c r="G16" s="36">
        <f t="shared" ref="G16:G18" si="2">H16+I16</f>
        <v>91</v>
      </c>
      <c r="H16" s="37"/>
      <c r="I16" s="37">
        <v>91</v>
      </c>
      <c r="J16" s="44"/>
    </row>
    <row r="17" ht="19.9" customHeight="1" spans="1:10">
      <c r="A17" s="30"/>
      <c r="B17" s="34" t="s">
        <v>93</v>
      </c>
      <c r="C17" s="34" t="s">
        <v>79</v>
      </c>
      <c r="D17" s="34" t="s">
        <v>84</v>
      </c>
      <c r="E17" s="34" t="s">
        <v>217</v>
      </c>
      <c r="F17" s="35" t="s">
        <v>94</v>
      </c>
      <c r="G17" s="36">
        <f t="shared" si="2"/>
        <v>157.46</v>
      </c>
      <c r="H17" s="37">
        <v>150.7</v>
      </c>
      <c r="I17" s="37">
        <v>6.76</v>
      </c>
      <c r="J17" s="44"/>
    </row>
    <row r="18" ht="19.9" customHeight="1" spans="1:10">
      <c r="A18" s="30"/>
      <c r="B18" s="34" t="s">
        <v>93</v>
      </c>
      <c r="C18" s="34" t="s">
        <v>79</v>
      </c>
      <c r="D18" s="34" t="s">
        <v>79</v>
      </c>
      <c r="E18" s="34" t="s">
        <v>217</v>
      </c>
      <c r="F18" s="35" t="s">
        <v>95</v>
      </c>
      <c r="G18" s="36">
        <f t="shared" si="2"/>
        <v>6</v>
      </c>
      <c r="H18" s="37">
        <v>5</v>
      </c>
      <c r="I18" s="37">
        <v>1</v>
      </c>
      <c r="J18" s="44"/>
    </row>
    <row r="19" ht="19.9" customHeight="1" spans="1:10">
      <c r="A19" s="30"/>
      <c r="B19" s="34" t="s">
        <v>93</v>
      </c>
      <c r="C19" s="34" t="s">
        <v>79</v>
      </c>
      <c r="D19" s="34" t="s">
        <v>96</v>
      </c>
      <c r="E19" s="34" t="s">
        <v>217</v>
      </c>
      <c r="F19" s="35" t="s">
        <v>97</v>
      </c>
      <c r="G19" s="36">
        <v>22.32</v>
      </c>
      <c r="H19" s="37">
        <v>22.32</v>
      </c>
      <c r="I19" s="37"/>
      <c r="J19" s="44"/>
    </row>
    <row r="20" ht="19.9" customHeight="1" spans="1:10">
      <c r="A20" s="30"/>
      <c r="B20" s="34" t="s">
        <v>98</v>
      </c>
      <c r="C20" s="34" t="s">
        <v>79</v>
      </c>
      <c r="D20" s="34" t="s">
        <v>84</v>
      </c>
      <c r="E20" s="34" t="s">
        <v>217</v>
      </c>
      <c r="F20" s="35" t="s">
        <v>99</v>
      </c>
      <c r="G20" s="36">
        <f>H20+I20</f>
        <v>17.47</v>
      </c>
      <c r="H20" s="37">
        <v>16.81</v>
      </c>
      <c r="I20" s="37">
        <v>0.66</v>
      </c>
      <c r="J20" s="44"/>
    </row>
    <row r="21" ht="19.9" customHeight="1" spans="1:10">
      <c r="A21" s="30"/>
      <c r="B21" s="34" t="s">
        <v>100</v>
      </c>
      <c r="C21" s="34" t="s">
        <v>78</v>
      </c>
      <c r="D21" s="34" t="s">
        <v>89</v>
      </c>
      <c r="E21" s="34" t="s">
        <v>217</v>
      </c>
      <c r="F21" s="35" t="s">
        <v>101</v>
      </c>
      <c r="G21" s="36">
        <f>H21+I21</f>
        <v>10</v>
      </c>
      <c r="H21" s="37">
        <v>5</v>
      </c>
      <c r="I21" s="37">
        <v>5</v>
      </c>
      <c r="J21" s="44"/>
    </row>
    <row r="22" ht="8.45" customHeight="1" spans="1:10">
      <c r="A22" s="38"/>
      <c r="B22" s="39"/>
      <c r="C22" s="39"/>
      <c r="D22" s="39"/>
      <c r="E22" s="39"/>
      <c r="F22" s="38"/>
      <c r="G22" s="38"/>
      <c r="H22" s="38"/>
      <c r="I22" s="38"/>
      <c r="J22" s="46"/>
    </row>
  </sheetData>
  <mergeCells count="12">
    <mergeCell ref="B1:D1"/>
    <mergeCell ref="G1:I1"/>
    <mergeCell ref="B2:I2"/>
    <mergeCell ref="B3:F3"/>
    <mergeCell ref="B4:F4"/>
    <mergeCell ref="B5:D5"/>
    <mergeCell ref="A10:A21"/>
    <mergeCell ref="E5:E6"/>
    <mergeCell ref="F5:F6"/>
    <mergeCell ref="G4:G6"/>
    <mergeCell ref="H4:H6"/>
    <mergeCell ref="I4:I6"/>
  </mergeCells>
  <pageMargins left="0.75" right="0.75" top="0.269444444444444" bottom="0.26944444444444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workbookViewId="0">
      <pane ySplit="6" topLeftCell="A22" activePane="bottomLeft" state="frozen"/>
      <selection/>
      <selection pane="bottomLeft" activeCell="K8" sqref="K8"/>
    </sheetView>
  </sheetViews>
  <sheetFormatPr defaultColWidth="10" defaultRowHeight="13.5"/>
  <cols>
    <col min="1" max="1" width="1.5" customWidth="1"/>
    <col min="2" max="3" width="6.125" customWidth="1"/>
    <col min="4" max="4" width="16.375" customWidth="1"/>
    <col min="5" max="5" width="41" customWidth="1"/>
    <col min="6" max="8" width="16.375" customWidth="1"/>
    <col min="9" max="9" width="1.5" customWidth="1"/>
  </cols>
  <sheetData>
    <row r="1" ht="14.25" customHeight="1" spans="1:9">
      <c r="A1" s="22"/>
      <c r="B1" s="22"/>
      <c r="C1" s="22"/>
      <c r="D1" s="51"/>
      <c r="E1" s="51"/>
      <c r="F1" s="21"/>
      <c r="G1" s="21"/>
      <c r="H1" s="52" t="s">
        <v>218</v>
      </c>
      <c r="I1" s="62"/>
    </row>
    <row r="2" ht="19.9" customHeight="1" spans="1:9">
      <c r="A2" s="21"/>
      <c r="B2" s="25" t="s">
        <v>219</v>
      </c>
      <c r="C2" s="25"/>
      <c r="D2" s="25"/>
      <c r="E2" s="25"/>
      <c r="F2" s="25"/>
      <c r="G2" s="25"/>
      <c r="H2" s="25"/>
      <c r="I2" s="62"/>
    </row>
    <row r="3" ht="17.1" customHeight="1" spans="1:9">
      <c r="A3" s="26"/>
      <c r="B3" s="27" t="s">
        <v>4</v>
      </c>
      <c r="C3" s="27"/>
      <c r="D3" s="27"/>
      <c r="E3" s="27"/>
      <c r="G3" s="26"/>
      <c r="H3" s="53" t="s">
        <v>5</v>
      </c>
      <c r="I3" s="62"/>
    </row>
    <row r="4" ht="21.4" customHeight="1" spans="1:9">
      <c r="A4" s="28"/>
      <c r="B4" s="54" t="s">
        <v>8</v>
      </c>
      <c r="C4" s="54"/>
      <c r="D4" s="54"/>
      <c r="E4" s="54"/>
      <c r="F4" s="54" t="s">
        <v>70</v>
      </c>
      <c r="G4" s="54"/>
      <c r="H4" s="54"/>
      <c r="I4" s="62"/>
    </row>
    <row r="5" ht="21.4" customHeight="1" spans="1:9">
      <c r="A5" s="28"/>
      <c r="B5" s="54" t="s">
        <v>72</v>
      </c>
      <c r="C5" s="54"/>
      <c r="D5" s="54" t="s">
        <v>63</v>
      </c>
      <c r="E5" s="54" t="s">
        <v>64</v>
      </c>
      <c r="F5" s="54" t="s">
        <v>52</v>
      </c>
      <c r="G5" s="54" t="s">
        <v>220</v>
      </c>
      <c r="H5" s="54" t="s">
        <v>221</v>
      </c>
      <c r="I5" s="62"/>
    </row>
    <row r="6" ht="21.4" customHeight="1" spans="1:9">
      <c r="A6" s="23"/>
      <c r="B6" s="54" t="s">
        <v>73</v>
      </c>
      <c r="C6" s="54" t="s">
        <v>74</v>
      </c>
      <c r="D6" s="54"/>
      <c r="E6" s="54"/>
      <c r="F6" s="54"/>
      <c r="G6" s="54"/>
      <c r="H6" s="54"/>
      <c r="I6" s="62"/>
    </row>
    <row r="7" ht="19.9" customHeight="1" spans="1:9">
      <c r="A7" s="28"/>
      <c r="B7" s="55"/>
      <c r="C7" s="55"/>
      <c r="D7" s="55"/>
      <c r="E7" s="32" t="s">
        <v>65</v>
      </c>
      <c r="F7" s="56">
        <f>F8</f>
        <v>269.95</v>
      </c>
      <c r="G7" s="56">
        <f t="shared" ref="G7:H7" si="0">G8</f>
        <v>240.74</v>
      </c>
      <c r="H7" s="56">
        <f t="shared" si="0"/>
        <v>29.21</v>
      </c>
      <c r="I7" s="62"/>
    </row>
    <row r="8" ht="19.9" customHeight="1" spans="1:9">
      <c r="A8" s="28"/>
      <c r="B8" s="57" t="s">
        <v>22</v>
      </c>
      <c r="C8" s="57" t="s">
        <v>22</v>
      </c>
      <c r="D8" s="58"/>
      <c r="E8" s="59" t="s">
        <v>22</v>
      </c>
      <c r="F8" s="60">
        <f>F9</f>
        <v>269.95</v>
      </c>
      <c r="G8" s="60">
        <f t="shared" ref="G8:H8" si="1">G9</f>
        <v>240.74</v>
      </c>
      <c r="H8" s="60">
        <f t="shared" si="1"/>
        <v>29.21</v>
      </c>
      <c r="I8" s="62"/>
    </row>
    <row r="9" ht="19.9" customHeight="1" spans="1:9">
      <c r="A9" s="28"/>
      <c r="B9" s="57" t="s">
        <v>22</v>
      </c>
      <c r="C9" s="57" t="s">
        <v>22</v>
      </c>
      <c r="D9" s="58" t="s">
        <v>66</v>
      </c>
      <c r="E9" s="59" t="s">
        <v>76</v>
      </c>
      <c r="F9" s="60">
        <f t="shared" ref="F8:F22" si="2">G9+H9</f>
        <v>269.95</v>
      </c>
      <c r="G9" s="60">
        <f>G10+G23+G34</f>
        <v>240.74</v>
      </c>
      <c r="H9" s="60">
        <f>H10+H23+H34</f>
        <v>29.21</v>
      </c>
      <c r="I9" s="62"/>
    </row>
    <row r="10" ht="19.9" customHeight="1" spans="1:9">
      <c r="A10" s="28"/>
      <c r="B10" s="57" t="s">
        <v>22</v>
      </c>
      <c r="C10" s="57" t="s">
        <v>22</v>
      </c>
      <c r="D10" s="58" t="s">
        <v>115</v>
      </c>
      <c r="E10" s="59" t="s">
        <v>222</v>
      </c>
      <c r="F10" s="60">
        <f t="shared" si="2"/>
        <v>195.78</v>
      </c>
      <c r="G10" s="60">
        <f>G11+G12+G13+G16+G17+G18+G19+G22</f>
        <v>195.78</v>
      </c>
      <c r="H10" s="60"/>
      <c r="I10" s="62"/>
    </row>
    <row r="11" ht="19.9" customHeight="1" spans="1:9">
      <c r="A11" s="28"/>
      <c r="B11" s="57" t="s">
        <v>122</v>
      </c>
      <c r="C11" s="57" t="s">
        <v>116</v>
      </c>
      <c r="D11" s="58" t="s">
        <v>223</v>
      </c>
      <c r="E11" s="59" t="s">
        <v>224</v>
      </c>
      <c r="F11" s="60">
        <f t="shared" si="2"/>
        <v>58.29</v>
      </c>
      <c r="G11" s="60">
        <v>58.29</v>
      </c>
      <c r="H11" s="60"/>
      <c r="I11" s="62"/>
    </row>
    <row r="12" ht="19.9" customHeight="1" spans="2:9">
      <c r="B12" s="57" t="s">
        <v>122</v>
      </c>
      <c r="C12" s="57" t="s">
        <v>118</v>
      </c>
      <c r="D12" s="58" t="s">
        <v>225</v>
      </c>
      <c r="E12" s="59" t="s">
        <v>226</v>
      </c>
      <c r="F12" s="60">
        <f t="shared" si="2"/>
        <v>34.55</v>
      </c>
      <c r="G12" s="60">
        <v>34.55</v>
      </c>
      <c r="H12" s="60"/>
      <c r="I12" s="62"/>
    </row>
    <row r="13" ht="19.9" customHeight="1" spans="2:9">
      <c r="B13" s="57" t="s">
        <v>122</v>
      </c>
      <c r="C13" s="57" t="s">
        <v>120</v>
      </c>
      <c r="D13" s="58" t="s">
        <v>227</v>
      </c>
      <c r="E13" s="59" t="s">
        <v>228</v>
      </c>
      <c r="F13" s="60">
        <f t="shared" si="2"/>
        <v>48.48</v>
      </c>
      <c r="G13" s="60">
        <f>G14+G15</f>
        <v>48.48</v>
      </c>
      <c r="H13" s="60"/>
      <c r="I13" s="62"/>
    </row>
    <row r="14" ht="19.9" customHeight="1" spans="1:9">
      <c r="A14" s="28"/>
      <c r="B14" s="57" t="s">
        <v>122</v>
      </c>
      <c r="C14" s="57" t="s">
        <v>120</v>
      </c>
      <c r="D14" s="58" t="s">
        <v>229</v>
      </c>
      <c r="E14" s="59" t="s">
        <v>230</v>
      </c>
      <c r="F14" s="60">
        <f t="shared" si="2"/>
        <v>4.86</v>
      </c>
      <c r="G14" s="60">
        <v>4.86</v>
      </c>
      <c r="H14" s="60"/>
      <c r="I14" s="62"/>
    </row>
    <row r="15" ht="19.9" customHeight="1" spans="1:9">
      <c r="A15" s="28"/>
      <c r="B15" s="57" t="s">
        <v>122</v>
      </c>
      <c r="C15" s="57" t="s">
        <v>120</v>
      </c>
      <c r="D15" s="58" t="s">
        <v>231</v>
      </c>
      <c r="E15" s="59" t="s">
        <v>232</v>
      </c>
      <c r="F15" s="60">
        <f t="shared" si="2"/>
        <v>43.62</v>
      </c>
      <c r="G15" s="60">
        <v>43.62</v>
      </c>
      <c r="H15" s="60"/>
      <c r="I15" s="62"/>
    </row>
    <row r="16" ht="19.9" customHeight="1" spans="2:9">
      <c r="B16" s="57" t="s">
        <v>122</v>
      </c>
      <c r="C16" s="57" t="s">
        <v>125</v>
      </c>
      <c r="D16" s="58" t="s">
        <v>233</v>
      </c>
      <c r="E16" s="59" t="s">
        <v>234</v>
      </c>
      <c r="F16" s="60">
        <f t="shared" si="2"/>
        <v>5.57</v>
      </c>
      <c r="G16" s="60">
        <v>5.57</v>
      </c>
      <c r="H16" s="60"/>
      <c r="I16" s="62"/>
    </row>
    <row r="17" ht="19.9" customHeight="1" spans="2:9">
      <c r="B17" s="57" t="s">
        <v>122</v>
      </c>
      <c r="C17" s="57" t="s">
        <v>127</v>
      </c>
      <c r="D17" s="58" t="s">
        <v>235</v>
      </c>
      <c r="E17" s="59" t="s">
        <v>236</v>
      </c>
      <c r="F17" s="60">
        <f t="shared" si="2"/>
        <v>22.42</v>
      </c>
      <c r="G17" s="60">
        <v>22.42</v>
      </c>
      <c r="H17" s="60"/>
      <c r="I17" s="62"/>
    </row>
    <row r="18" ht="19.9" customHeight="1" spans="2:9">
      <c r="B18" s="57" t="s">
        <v>122</v>
      </c>
      <c r="C18" s="57" t="s">
        <v>129</v>
      </c>
      <c r="D18" s="58" t="s">
        <v>237</v>
      </c>
      <c r="E18" s="59" t="s">
        <v>238</v>
      </c>
      <c r="F18" s="60">
        <f t="shared" si="2"/>
        <v>8.69</v>
      </c>
      <c r="G18" s="60">
        <v>8.69</v>
      </c>
      <c r="H18" s="60"/>
      <c r="I18" s="62"/>
    </row>
    <row r="19" ht="19.9" customHeight="1" spans="2:9">
      <c r="B19" s="57" t="s">
        <v>122</v>
      </c>
      <c r="C19" s="57" t="s">
        <v>131</v>
      </c>
      <c r="D19" s="58" t="s">
        <v>239</v>
      </c>
      <c r="E19" s="59" t="s">
        <v>240</v>
      </c>
      <c r="F19" s="60">
        <f t="shared" si="2"/>
        <v>0.31</v>
      </c>
      <c r="G19" s="60">
        <v>0.31</v>
      </c>
      <c r="H19" s="60"/>
      <c r="I19" s="62"/>
    </row>
    <row r="20" ht="19.9" customHeight="1" spans="1:9">
      <c r="A20" s="28"/>
      <c r="B20" s="57" t="s">
        <v>122</v>
      </c>
      <c r="C20" s="57" t="s">
        <v>131</v>
      </c>
      <c r="D20" s="58" t="s">
        <v>241</v>
      </c>
      <c r="E20" s="59" t="s">
        <v>242</v>
      </c>
      <c r="F20" s="60">
        <f t="shared" si="2"/>
        <v>0.1</v>
      </c>
      <c r="G20" s="60">
        <v>0.1</v>
      </c>
      <c r="H20" s="60"/>
      <c r="I20" s="62"/>
    </row>
    <row r="21" ht="19.9" customHeight="1" spans="1:9">
      <c r="A21" s="28"/>
      <c r="B21" s="57" t="s">
        <v>122</v>
      </c>
      <c r="C21" s="57" t="s">
        <v>131</v>
      </c>
      <c r="D21" s="58" t="s">
        <v>243</v>
      </c>
      <c r="E21" s="59" t="s">
        <v>244</v>
      </c>
      <c r="F21" s="60">
        <f t="shared" si="2"/>
        <v>0.21</v>
      </c>
      <c r="G21" s="60">
        <v>0.21</v>
      </c>
      <c r="H21" s="60"/>
      <c r="I21" s="62"/>
    </row>
    <row r="22" ht="19.9" customHeight="1" spans="2:9">
      <c r="B22" s="57" t="s">
        <v>122</v>
      </c>
      <c r="C22" s="57" t="s">
        <v>135</v>
      </c>
      <c r="D22" s="58" t="s">
        <v>245</v>
      </c>
      <c r="E22" s="59" t="s">
        <v>246</v>
      </c>
      <c r="F22" s="60">
        <f t="shared" si="2"/>
        <v>17.47</v>
      </c>
      <c r="G22" s="60">
        <v>17.47</v>
      </c>
      <c r="H22" s="60"/>
      <c r="I22" s="62"/>
    </row>
    <row r="23" ht="19.9" customHeight="1" spans="2:9">
      <c r="B23" s="57" t="s">
        <v>22</v>
      </c>
      <c r="C23" s="57" t="s">
        <v>22</v>
      </c>
      <c r="D23" s="58" t="s">
        <v>138</v>
      </c>
      <c r="E23" s="59" t="s">
        <v>247</v>
      </c>
      <c r="F23" s="60">
        <f t="shared" ref="F23:F37" si="3">G23+H23</f>
        <v>29.21</v>
      </c>
      <c r="G23" s="60"/>
      <c r="H23" s="60">
        <v>29.21</v>
      </c>
      <c r="I23" s="62"/>
    </row>
    <row r="24" ht="19.9" customHeight="1" spans="1:9">
      <c r="A24" s="28"/>
      <c r="B24" s="57" t="s">
        <v>155</v>
      </c>
      <c r="C24" s="57" t="s">
        <v>116</v>
      </c>
      <c r="D24" s="58" t="s">
        <v>248</v>
      </c>
      <c r="E24" s="59" t="s">
        <v>249</v>
      </c>
      <c r="F24" s="60">
        <f t="shared" si="3"/>
        <v>5.92</v>
      </c>
      <c r="G24" s="60"/>
      <c r="H24" s="60">
        <v>5.92</v>
      </c>
      <c r="I24" s="62"/>
    </row>
    <row r="25" ht="19.9" customHeight="1" spans="2:9">
      <c r="B25" s="57" t="s">
        <v>155</v>
      </c>
      <c r="C25" s="57" t="s">
        <v>140</v>
      </c>
      <c r="D25" s="58" t="s">
        <v>250</v>
      </c>
      <c r="E25" s="59" t="s">
        <v>251</v>
      </c>
      <c r="F25" s="60">
        <f t="shared" si="3"/>
        <v>0.73</v>
      </c>
      <c r="G25" s="60"/>
      <c r="H25" s="60">
        <v>0.73</v>
      </c>
      <c r="I25" s="62"/>
    </row>
    <row r="26" ht="19.9" customHeight="1" spans="2:9">
      <c r="B26" s="57" t="s">
        <v>155</v>
      </c>
      <c r="C26" s="57" t="s">
        <v>142</v>
      </c>
      <c r="D26" s="58" t="s">
        <v>252</v>
      </c>
      <c r="E26" s="59" t="s">
        <v>253</v>
      </c>
      <c r="F26" s="60">
        <f t="shared" si="3"/>
        <v>1</v>
      </c>
      <c r="G26" s="60"/>
      <c r="H26" s="60">
        <v>1</v>
      </c>
      <c r="I26" s="62"/>
    </row>
    <row r="27" ht="19.9" customHeight="1" spans="2:9">
      <c r="B27" s="57" t="s">
        <v>155</v>
      </c>
      <c r="C27" s="57" t="s">
        <v>125</v>
      </c>
      <c r="D27" s="58" t="s">
        <v>254</v>
      </c>
      <c r="E27" s="59" t="s">
        <v>255</v>
      </c>
      <c r="F27" s="60">
        <f t="shared" si="3"/>
        <v>0.57</v>
      </c>
      <c r="G27" s="60"/>
      <c r="H27" s="60">
        <v>0.57</v>
      </c>
      <c r="I27" s="62"/>
    </row>
    <row r="28" ht="19.9" customHeight="1" spans="2:9">
      <c r="B28" s="57" t="s">
        <v>155</v>
      </c>
      <c r="C28" s="57" t="s">
        <v>145</v>
      </c>
      <c r="D28" s="58" t="s">
        <v>256</v>
      </c>
      <c r="E28" s="59" t="s">
        <v>257</v>
      </c>
      <c r="F28" s="60">
        <f t="shared" si="3"/>
        <v>7.15</v>
      </c>
      <c r="G28" s="60"/>
      <c r="H28" s="60">
        <v>7.15</v>
      </c>
      <c r="I28" s="62"/>
    </row>
    <row r="29" ht="19.9" customHeight="1" spans="2:9">
      <c r="B29" s="57" t="s">
        <v>155</v>
      </c>
      <c r="C29" s="57" t="s">
        <v>147</v>
      </c>
      <c r="D29" s="58" t="s">
        <v>258</v>
      </c>
      <c r="E29" s="59" t="s">
        <v>259</v>
      </c>
      <c r="F29" s="60">
        <f t="shared" si="3"/>
        <v>1</v>
      </c>
      <c r="G29" s="60"/>
      <c r="H29" s="60">
        <v>1</v>
      </c>
      <c r="I29" s="62"/>
    </row>
    <row r="30" ht="19.9" customHeight="1" spans="2:9">
      <c r="B30" s="57" t="s">
        <v>155</v>
      </c>
      <c r="C30" s="57" t="s">
        <v>149</v>
      </c>
      <c r="D30" s="58" t="s">
        <v>260</v>
      </c>
      <c r="E30" s="59" t="s">
        <v>261</v>
      </c>
      <c r="F30" s="60">
        <f t="shared" si="3"/>
        <v>0.83</v>
      </c>
      <c r="G30" s="60"/>
      <c r="H30" s="60">
        <v>0.83</v>
      </c>
      <c r="I30" s="62"/>
    </row>
    <row r="31" ht="19.9" customHeight="1" spans="2:9">
      <c r="B31" s="57" t="s">
        <v>155</v>
      </c>
      <c r="C31" s="57" t="s">
        <v>151</v>
      </c>
      <c r="D31" s="58" t="s">
        <v>262</v>
      </c>
      <c r="E31" s="59" t="s">
        <v>263</v>
      </c>
      <c r="F31" s="60">
        <f t="shared" si="3"/>
        <v>1.03</v>
      </c>
      <c r="G31" s="60"/>
      <c r="H31" s="60">
        <v>1.03</v>
      </c>
      <c r="I31" s="62"/>
    </row>
    <row r="32" ht="19.9" customHeight="1" spans="2:9">
      <c r="B32" s="57" t="s">
        <v>155</v>
      </c>
      <c r="C32" s="57" t="s">
        <v>153</v>
      </c>
      <c r="D32" s="58" t="s">
        <v>264</v>
      </c>
      <c r="E32" s="59" t="s">
        <v>265</v>
      </c>
      <c r="F32" s="60">
        <f t="shared" si="3"/>
        <v>10.99</v>
      </c>
      <c r="G32" s="60"/>
      <c r="H32" s="60">
        <v>10.99</v>
      </c>
      <c r="I32" s="62"/>
    </row>
    <row r="33" ht="19.9" customHeight="1" spans="1:9">
      <c r="A33" s="28"/>
      <c r="B33" s="57" t="s">
        <v>155</v>
      </c>
      <c r="C33" s="57" t="s">
        <v>153</v>
      </c>
      <c r="D33" s="58" t="s">
        <v>266</v>
      </c>
      <c r="E33" s="59" t="s">
        <v>267</v>
      </c>
      <c r="F33" s="60">
        <f t="shared" si="3"/>
        <v>10.99</v>
      </c>
      <c r="G33" s="60"/>
      <c r="H33" s="60">
        <v>10.99</v>
      </c>
      <c r="I33" s="62"/>
    </row>
    <row r="34" ht="19.9" customHeight="1" spans="2:9">
      <c r="B34" s="57" t="s">
        <v>22</v>
      </c>
      <c r="C34" s="57" t="s">
        <v>22</v>
      </c>
      <c r="D34" s="58" t="s">
        <v>160</v>
      </c>
      <c r="E34" s="59" t="s">
        <v>268</v>
      </c>
      <c r="F34" s="60">
        <f t="shared" si="3"/>
        <v>44.96</v>
      </c>
      <c r="G34" s="60">
        <v>44.96</v>
      </c>
      <c r="H34" s="60"/>
      <c r="I34" s="62"/>
    </row>
    <row r="35" ht="19.9" customHeight="1" spans="1:9">
      <c r="A35" s="28"/>
      <c r="B35" s="57" t="s">
        <v>163</v>
      </c>
      <c r="C35" s="57" t="s">
        <v>140</v>
      </c>
      <c r="D35" s="58" t="s">
        <v>269</v>
      </c>
      <c r="E35" s="59" t="s">
        <v>270</v>
      </c>
      <c r="F35" s="60">
        <f t="shared" si="3"/>
        <v>44.96</v>
      </c>
      <c r="G35" s="60">
        <v>44.96</v>
      </c>
      <c r="H35" s="60"/>
      <c r="I35" s="62"/>
    </row>
    <row r="36" ht="19.9" customHeight="1" spans="1:9">
      <c r="A36" s="28"/>
      <c r="B36" s="57" t="s">
        <v>163</v>
      </c>
      <c r="C36" s="57" t="s">
        <v>140</v>
      </c>
      <c r="D36" s="58" t="s">
        <v>271</v>
      </c>
      <c r="E36" s="59" t="s">
        <v>272</v>
      </c>
      <c r="F36" s="60">
        <f t="shared" si="3"/>
        <v>3.37</v>
      </c>
      <c r="G36" s="60">
        <v>3.37</v>
      </c>
      <c r="H36" s="60"/>
      <c r="I36" s="62"/>
    </row>
    <row r="37" ht="19.9" customHeight="1" spans="1:9">
      <c r="A37" s="28"/>
      <c r="B37" s="57" t="s">
        <v>163</v>
      </c>
      <c r="C37" s="57" t="s">
        <v>140</v>
      </c>
      <c r="D37" s="58" t="s">
        <v>273</v>
      </c>
      <c r="E37" s="59" t="s">
        <v>274</v>
      </c>
      <c r="F37" s="60">
        <f t="shared" si="3"/>
        <v>41.59</v>
      </c>
      <c r="G37" s="60">
        <v>41.59</v>
      </c>
      <c r="H37" s="60"/>
      <c r="I37" s="62"/>
    </row>
    <row r="38" ht="8.45" customHeight="1" spans="1:9">
      <c r="A38" s="38"/>
      <c r="B38" s="38"/>
      <c r="C38" s="38"/>
      <c r="D38" s="61"/>
      <c r="E38" s="38"/>
      <c r="F38" s="38"/>
      <c r="G38" s="38"/>
      <c r="H38" s="38"/>
      <c r="I38" s="63"/>
    </row>
  </sheetData>
  <mergeCells count="14">
    <mergeCell ref="B1:C1"/>
    <mergeCell ref="B2:H2"/>
    <mergeCell ref="B3:E3"/>
    <mergeCell ref="B4:E4"/>
    <mergeCell ref="F4:H4"/>
    <mergeCell ref="B5:C5"/>
    <mergeCell ref="A14:A15"/>
    <mergeCell ref="A20:A21"/>
    <mergeCell ref="A36:A37"/>
    <mergeCell ref="D5:D6"/>
    <mergeCell ref="E5:E6"/>
    <mergeCell ref="F5:F6"/>
    <mergeCell ref="G5:G6"/>
    <mergeCell ref="H5:H6"/>
  </mergeCells>
  <pageMargins left="0.75" right="0.75" top="0.269444444444444" bottom="0.26944444444444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workbookViewId="0">
      <pane ySplit="5" topLeftCell="A6" activePane="bottomLeft" state="frozen"/>
      <selection/>
      <selection pane="bottomLeft" activeCell="F20" sqref="F20"/>
    </sheetView>
  </sheetViews>
  <sheetFormatPr defaultColWidth="10" defaultRowHeight="13.5" outlineLevelCol="7"/>
  <cols>
    <col min="1" max="1" width="1.5" customWidth="1"/>
    <col min="2" max="4" width="6.125" customWidth="1"/>
    <col min="5" max="5" width="13.375" customWidth="1"/>
    <col min="6" max="6" width="41" customWidth="1"/>
    <col min="7" max="7" width="16.375" customWidth="1"/>
    <col min="8" max="8" width="1.5" customWidth="1"/>
    <col min="9" max="9" width="9.75" customWidth="1"/>
  </cols>
  <sheetData>
    <row r="1" ht="14.25" customHeight="1" spans="1:8">
      <c r="A1" s="21"/>
      <c r="B1" s="22"/>
      <c r="C1" s="22"/>
      <c r="D1" s="22"/>
      <c r="E1" s="23"/>
      <c r="F1" s="23"/>
      <c r="G1" s="40" t="s">
        <v>275</v>
      </c>
      <c r="H1" s="28"/>
    </row>
    <row r="2" ht="19.9" customHeight="1" spans="1:8">
      <c r="A2" s="21"/>
      <c r="B2" s="25" t="s">
        <v>276</v>
      </c>
      <c r="C2" s="25"/>
      <c r="D2" s="25"/>
      <c r="E2" s="25"/>
      <c r="F2" s="25"/>
      <c r="G2" s="25"/>
      <c r="H2" s="28" t="s">
        <v>2</v>
      </c>
    </row>
    <row r="3" ht="17.1" customHeight="1" spans="1:8">
      <c r="A3" s="26"/>
      <c r="B3" s="27" t="s">
        <v>4</v>
      </c>
      <c r="C3" s="27"/>
      <c r="D3" s="27"/>
      <c r="E3" s="27"/>
      <c r="F3" s="27"/>
      <c r="G3" s="41" t="s">
        <v>5</v>
      </c>
      <c r="H3" s="42"/>
    </row>
    <row r="4" ht="21.4" customHeight="1" spans="1:8">
      <c r="A4" s="30"/>
      <c r="B4" s="29" t="s">
        <v>72</v>
      </c>
      <c r="C4" s="29"/>
      <c r="D4" s="29"/>
      <c r="E4" s="29" t="s">
        <v>63</v>
      </c>
      <c r="F4" s="29" t="s">
        <v>64</v>
      </c>
      <c r="G4" s="29" t="s">
        <v>277</v>
      </c>
      <c r="H4" s="43"/>
    </row>
    <row r="5" ht="21.4" customHeight="1" spans="1:8">
      <c r="A5" s="30"/>
      <c r="B5" s="29" t="s">
        <v>73</v>
      </c>
      <c r="C5" s="29" t="s">
        <v>74</v>
      </c>
      <c r="D5" s="29" t="s">
        <v>75</v>
      </c>
      <c r="E5" s="29"/>
      <c r="F5" s="29"/>
      <c r="G5" s="29"/>
      <c r="H5" s="44"/>
    </row>
    <row r="6" ht="19.9" customHeight="1" spans="1:8">
      <c r="A6" s="31"/>
      <c r="B6" s="32"/>
      <c r="C6" s="32"/>
      <c r="D6" s="32"/>
      <c r="E6" s="32"/>
      <c r="F6" s="32" t="s">
        <v>65</v>
      </c>
      <c r="G6" s="33">
        <f>G7</f>
        <v>395.18</v>
      </c>
      <c r="H6" s="45"/>
    </row>
    <row r="7" ht="19.9" customHeight="1" spans="1:8">
      <c r="A7" s="30"/>
      <c r="B7" s="34"/>
      <c r="C7" s="34"/>
      <c r="D7" s="34"/>
      <c r="E7" s="34"/>
      <c r="F7" s="35" t="s">
        <v>22</v>
      </c>
      <c r="G7" s="36">
        <f>G8</f>
        <v>395.18</v>
      </c>
      <c r="H7" s="43"/>
    </row>
    <row r="8" ht="19.9" customHeight="1" spans="1:8">
      <c r="A8" s="30"/>
      <c r="B8" s="34"/>
      <c r="C8" s="34"/>
      <c r="D8" s="34"/>
      <c r="E8" s="34"/>
      <c r="F8" s="35" t="s">
        <v>76</v>
      </c>
      <c r="G8" s="36">
        <f>G9+G11+G14+G16+G18+G21</f>
        <v>395.18</v>
      </c>
      <c r="H8" s="43"/>
    </row>
    <row r="9" ht="19.9" customHeight="1" spans="1:8">
      <c r="A9" s="30"/>
      <c r="B9" s="34"/>
      <c r="C9" s="34"/>
      <c r="D9" s="34"/>
      <c r="E9" s="34"/>
      <c r="F9" s="35" t="s">
        <v>80</v>
      </c>
      <c r="G9" s="36">
        <v>0.18</v>
      </c>
      <c r="H9" s="44"/>
    </row>
    <row r="10" ht="19.9" customHeight="1" spans="1:8">
      <c r="A10" s="30"/>
      <c r="B10" s="34" t="s">
        <v>77</v>
      </c>
      <c r="C10" s="34" t="s">
        <v>78</v>
      </c>
      <c r="D10" s="34" t="s">
        <v>79</v>
      </c>
      <c r="E10" s="34" t="s">
        <v>66</v>
      </c>
      <c r="F10" s="35" t="s">
        <v>278</v>
      </c>
      <c r="G10" s="37">
        <v>0.18</v>
      </c>
      <c r="H10" s="44"/>
    </row>
    <row r="11" ht="19.9" customHeight="1" spans="2:8">
      <c r="B11" s="34"/>
      <c r="C11" s="34"/>
      <c r="D11" s="34"/>
      <c r="E11" s="34"/>
      <c r="F11" s="35" t="s">
        <v>90</v>
      </c>
      <c r="G11" s="36">
        <v>69</v>
      </c>
      <c r="H11" s="44"/>
    </row>
    <row r="12" ht="19.9" customHeight="1" spans="1:8">
      <c r="A12" s="30"/>
      <c r="B12" s="34" t="s">
        <v>87</v>
      </c>
      <c r="C12" s="34" t="s">
        <v>88</v>
      </c>
      <c r="D12" s="34" t="s">
        <v>89</v>
      </c>
      <c r="E12" s="34" t="s">
        <v>66</v>
      </c>
      <c r="F12" s="35" t="s">
        <v>279</v>
      </c>
      <c r="G12" s="37">
        <v>30</v>
      </c>
      <c r="H12" s="44"/>
    </row>
    <row r="13" ht="19.9" customHeight="1" spans="1:8">
      <c r="A13" s="48"/>
      <c r="B13" s="34" t="s">
        <v>87</v>
      </c>
      <c r="C13" s="34" t="s">
        <v>88</v>
      </c>
      <c r="D13" s="34" t="s">
        <v>89</v>
      </c>
      <c r="E13" s="34" t="s">
        <v>66</v>
      </c>
      <c r="F13" s="49" t="s">
        <v>280</v>
      </c>
      <c r="G13" s="37">
        <v>39</v>
      </c>
      <c r="H13" s="44"/>
    </row>
    <row r="14" ht="19.9" customHeight="1" spans="1:8">
      <c r="A14" s="48"/>
      <c r="B14" s="34"/>
      <c r="C14" s="34"/>
      <c r="D14" s="34"/>
      <c r="E14" s="34"/>
      <c r="F14" s="49" t="s">
        <v>91</v>
      </c>
      <c r="G14" s="37">
        <v>219</v>
      </c>
      <c r="H14" s="44"/>
    </row>
    <row r="15" ht="19.9" customHeight="1" spans="1:8">
      <c r="A15" s="48"/>
      <c r="B15" s="34">
        <v>213</v>
      </c>
      <c r="C15" s="50" t="s">
        <v>84</v>
      </c>
      <c r="D15" s="34">
        <v>99</v>
      </c>
      <c r="E15" s="34" t="s">
        <v>66</v>
      </c>
      <c r="F15" s="49" t="s">
        <v>281</v>
      </c>
      <c r="G15" s="37">
        <v>219</v>
      </c>
      <c r="H15" s="44"/>
    </row>
    <row r="16" ht="19.9" customHeight="1" spans="1:8">
      <c r="A16" s="48"/>
      <c r="B16" s="34"/>
      <c r="C16" s="50"/>
      <c r="D16" s="34"/>
      <c r="E16" s="34"/>
      <c r="F16" s="49" t="s">
        <v>92</v>
      </c>
      <c r="G16" s="37">
        <v>91</v>
      </c>
      <c r="H16" s="44"/>
    </row>
    <row r="17" ht="19.9" customHeight="1" spans="1:8">
      <c r="A17" s="48"/>
      <c r="B17" s="34">
        <v>213</v>
      </c>
      <c r="C17" s="50" t="s">
        <v>84</v>
      </c>
      <c r="D17" s="34">
        <v>24</v>
      </c>
      <c r="E17" s="34" t="s">
        <v>66</v>
      </c>
      <c r="F17" s="49" t="s">
        <v>281</v>
      </c>
      <c r="G17" s="37">
        <v>91</v>
      </c>
      <c r="H17" s="44"/>
    </row>
    <row r="18" ht="19.9" customHeight="1" spans="2:8">
      <c r="B18" s="34"/>
      <c r="C18" s="34"/>
      <c r="D18" s="34"/>
      <c r="E18" s="34"/>
      <c r="F18" s="35" t="s">
        <v>95</v>
      </c>
      <c r="G18" s="36">
        <v>6</v>
      </c>
      <c r="H18" s="44"/>
    </row>
    <row r="19" ht="19.9" customHeight="1" spans="1:8">
      <c r="A19" s="30"/>
      <c r="B19" s="34" t="s">
        <v>93</v>
      </c>
      <c r="C19" s="34" t="s">
        <v>79</v>
      </c>
      <c r="D19" s="34" t="s">
        <v>79</v>
      </c>
      <c r="E19" s="34" t="s">
        <v>66</v>
      </c>
      <c r="F19" s="35" t="s">
        <v>282</v>
      </c>
      <c r="G19" s="37">
        <v>5</v>
      </c>
      <c r="H19" s="44"/>
    </row>
    <row r="20" ht="19.9" customHeight="1" spans="1:8">
      <c r="A20" s="48"/>
      <c r="B20" s="34" t="s">
        <v>93</v>
      </c>
      <c r="C20" s="34" t="s">
        <v>79</v>
      </c>
      <c r="D20" s="34" t="s">
        <v>79</v>
      </c>
      <c r="E20" s="34" t="s">
        <v>66</v>
      </c>
      <c r="F20" s="49" t="s">
        <v>283</v>
      </c>
      <c r="G20" s="37">
        <v>1</v>
      </c>
      <c r="H20" s="44"/>
    </row>
    <row r="21" ht="19.9" customHeight="1" spans="2:8">
      <c r="B21" s="34"/>
      <c r="C21" s="34"/>
      <c r="D21" s="34"/>
      <c r="E21" s="34"/>
      <c r="F21" s="35" t="s">
        <v>101</v>
      </c>
      <c r="G21" s="36">
        <v>10</v>
      </c>
      <c r="H21" s="44"/>
    </row>
    <row r="22" ht="19.9" customHeight="1" spans="1:8">
      <c r="A22" s="30"/>
      <c r="B22" s="34" t="s">
        <v>100</v>
      </c>
      <c r="C22" s="34" t="s">
        <v>78</v>
      </c>
      <c r="D22" s="34" t="s">
        <v>89</v>
      </c>
      <c r="E22" s="34" t="s">
        <v>66</v>
      </c>
      <c r="F22" s="35" t="s">
        <v>279</v>
      </c>
      <c r="G22" s="37">
        <v>5</v>
      </c>
      <c r="H22" s="44"/>
    </row>
    <row r="23" ht="19.9" customHeight="1" spans="1:8">
      <c r="A23" s="46"/>
      <c r="B23" s="34" t="s">
        <v>100</v>
      </c>
      <c r="C23" s="34" t="s">
        <v>78</v>
      </c>
      <c r="D23" s="34" t="s">
        <v>89</v>
      </c>
      <c r="E23" s="34" t="s">
        <v>66</v>
      </c>
      <c r="F23" s="49" t="s">
        <v>280</v>
      </c>
      <c r="G23" s="37">
        <v>5</v>
      </c>
      <c r="H23" s="48"/>
    </row>
    <row r="24" ht="8.45" customHeight="1" spans="1:8">
      <c r="A24" s="38"/>
      <c r="B24" s="39"/>
      <c r="C24" s="39"/>
      <c r="D24" s="39"/>
      <c r="E24" s="39"/>
      <c r="F24" s="38"/>
      <c r="G24" s="38"/>
      <c r="H24" s="46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69444444444444" bottom="0.26944444444444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2-1</vt:lpstr>
      <vt:lpstr>2</vt:lpstr>
      <vt:lpstr>3</vt:lpstr>
      <vt:lpstr>3-1</vt:lpstr>
      <vt:lpstr>3-2</vt:lpstr>
      <vt:lpstr>3-3</vt:lpstr>
      <vt:lpstr>4</vt:lpstr>
      <vt:lpstr>4-1</vt:lpstr>
      <vt:lpstr>5</vt:lpstr>
      <vt:lpstr>整体绩效</vt:lpstr>
      <vt:lpstr>项目绩效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QQ1418292277</cp:lastModifiedBy>
  <dcterms:created xsi:type="dcterms:W3CDTF">2025-04-07T04:31:00Z</dcterms:created>
  <dcterms:modified xsi:type="dcterms:W3CDTF">2025-04-08T08:12:39Z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14</vt:lpwstr>
  </property>
  <property fmtid="{D5CDD505-2E9C-101B-9397-08002B2CF9AE}" pid="3" name="KSOProductBuildVer">
    <vt:lpwstr>2052-10.1.0.7698</vt:lpwstr>
  </property>
</Properties>
</file>