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activeTab="1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<sst xmlns="http://schemas.openxmlformats.org/spreadsheetml/2006/main" count="707" uniqueCount="328">
  <si>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</si>
  <si>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</si>
  <si>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</si>
  <si>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</si>
  <si>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</si>
  <si>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</si>
  <si>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</si>
  <si>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</si>
  <si>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</si>
  <si>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</si>
  <si>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</si>
  <si>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</si>
  <si>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</si>
  <si>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</si>
  <si>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</si>
  <si>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</si>
  <si>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</si>
  <si>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t>四、公共安全支出</t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</si>
  <si>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</si>
  <si>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</si>
  <si>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</si>
  <si>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</si>
  <si>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</si>
  <si>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</si>
  <si>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</si>
  <si>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</si>
  <si>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</si>
  <si>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</si>
  <si>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</si>
  <si>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</si>
  <si>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</si>
  <si>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</si>
  <si>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</si>
  <si>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</si>
  <si>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</si>
  <si>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</si>
  <si>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</si>
  <si>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</si>
  <si>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</si>
  <si>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</si>
  <si>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</si>
  <si>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</si>
  <si>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</si>
  <si>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</si>
  <si>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</si>
  <si>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</si>
  <si>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</si>
  <si>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</si>
  <si>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</si>
  <si>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</si>
  <si>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</si>
  <si>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</si>
  <si>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</si>
  <si>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</si>
  <si>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</si>
  <si>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</si>
  <si>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</si>
  <si>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</si>
  <si>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</si>
  <si>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</si>
  <si>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</si>
  <si>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</si>
  <si>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</si>
  <si>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</si>
  <si>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</si>
  <si>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</si>
  <si>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</si>
  <si>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</si>
  <si>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</si>
  <si>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</si>
  <si>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</si>
  <si>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</si>
  <si>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旺苍县房地产事务中心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</si>
  <si>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</si>
  <si>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</si>
  <si>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</si>
  <si>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</si>
  <si>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</si>
  <si>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</si>
  <si>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</si>
  <si>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</si>
  <si>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</si>
  <si>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</si>
  <si>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</si>
  <si>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</si>
  <si>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212</t>
  </si>
  <si>
    <t>02</t>
  </si>
  <si>
    <t> 一般行政管理事务</t>
  </si>
  <si>
    <t>208</t>
  </si>
  <si>
    <t>05</t>
  </si>
  <si>
    <t>  机关事业单位基本养老保险缴费</t>
  </si>
  <si>
    <t>210</t>
  </si>
  <si>
    <t>11</t>
  </si>
  <si>
    <t>  职工基本医疗保险缴费</t>
  </si>
  <si>
    <t>221</t>
  </si>
  <si>
    <t>03</t>
  </si>
  <si>
    <t>棚户区改造</t>
  </si>
  <si>
    <t>06</t>
  </si>
  <si>
    <t>公共租赁住房</t>
  </si>
  <si>
    <t>07</t>
  </si>
  <si>
    <t>保障性住房租金补贴</t>
  </si>
  <si>
    <t>08</t>
  </si>
  <si>
    <t>老旧小区改造</t>
  </si>
  <si>
    <t>住房公积金</t>
  </si>
  <si>
    <t>99</t>
  </si>
  <si>
    <t>其他城乡社区支出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</si>
  <si>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</si>
  <si>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</si>
  <si>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</si>
  <si>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</si>
  <si>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</si>
  <si>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</si>
  <si>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</si>
  <si>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</si>
  <si>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</si>
  <si>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</si>
  <si>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</si>
  <si>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</si>
  <si>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</si>
  <si>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</si>
  <si>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</si>
  <si>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</si>
  <si>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</si>
  <si>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</si>
  <si>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</si>
  <si>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</si>
  <si>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</si>
  <si>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</si>
  <si>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</si>
  <si>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</si>
  <si>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</si>
  <si>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</si>
  <si>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</si>
  <si>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</si>
  <si>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</si>
  <si>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</si>
  <si>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</si>
  <si>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</si>
  <si>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</si>
  <si>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</si>
  <si>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</si>
  <si>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</si>
  <si>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</si>
  <si>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</si>
  <si>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</si>
  <si>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</si>
  <si>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</si>
  <si>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</si>
  <si>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</si>
  <si>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</si>
  <si>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</si>
  <si>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</si>
  <si>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</si>
  <si>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</si>
  <si>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</si>
  <si>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</si>
  <si>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 工资福利支出</t>
  </si>
  <si>
    <t>   基本工资</t>
  </si>
  <si>
    <t>   津贴补贴</t>
  </si>
  <si>
    <t>   奖金</t>
  </si>
  <si>
    <t>301</t>
  </si>
  <si>
    <t>    13月奖励工资</t>
  </si>
  <si>
    <t>   绩效工资</t>
  </si>
  <si>
    <t>   机关事业单位基本养老保险缴费</t>
  </si>
  <si>
    <t>10</t>
  </si>
  <si>
    <t>   职工基本医疗保险缴费</t>
  </si>
  <si>
    <t>   其他社会保障缴费</t>
  </si>
  <si>
    <t>12</t>
  </si>
  <si>
    <t>    失业保险</t>
  </si>
  <si>
    <t>    工伤保险</t>
  </si>
  <si>
    <t>13</t>
  </si>
  <si>
    <t>   住房公积金</t>
  </si>
  <si>
    <t>  商品和服务支出</t>
  </si>
  <si>
    <t>   办公费</t>
  </si>
  <si>
    <t>   印刷费</t>
  </si>
  <si>
    <t>咨询费</t>
  </si>
  <si>
    <t>04</t>
  </si>
  <si>
    <t>手续费</t>
  </si>
  <si>
    <t>   水费</t>
  </si>
  <si>
    <t>   电费</t>
  </si>
  <si>
    <t>   邮电费</t>
  </si>
  <si>
    <t>09</t>
  </si>
  <si>
    <t>物业管理费</t>
  </si>
  <si>
    <t>   差旅费</t>
  </si>
  <si>
    <t>16</t>
  </si>
  <si>
    <t>   培训费</t>
  </si>
  <si>
    <t>17</t>
  </si>
  <si>
    <t>   公务接待费</t>
  </si>
  <si>
    <t>28</t>
  </si>
  <si>
    <t>   工会经费</t>
  </si>
  <si>
    <t>29</t>
  </si>
  <si>
    <t>   福利费</t>
  </si>
  <si>
    <t>39</t>
  </si>
  <si>
    <t>   其他交通费用</t>
  </si>
  <si>
    <t>    公务用车改革补贴</t>
  </si>
  <si>
    <t>   其他商品和服务支出</t>
  </si>
  <si>
    <t>  对个人和家庭的补助</t>
  </si>
  <si>
    <t>303</t>
  </si>
  <si>
    <t>   生活补助</t>
  </si>
  <si>
    <t>    其他补助</t>
  </si>
  <si>
    <t>   奖励金</t>
  </si>
  <si>
    <t>   其他对个人和家庭的补助</t>
  </si>
  <si>
    <t>  其他支出</t>
  </si>
  <si>
    <t>其他支出</t>
  </si>
  <si>
    <t>表3</t>
  </si>
  <si>
    <t>一般公共预算支出预算表</t>
  </si>
  <si>
    <t>137001</t>
  </si>
  <si>
    <t>2120101</t>
  </si>
  <si>
    <r>
      <rPr>
        <sz val="11"/>
        <rFont val="宋体"/>
        <charset val="134"/>
      </rPr>
      <t> 行政运行</t>
    </r>
  </si>
  <si>
    <t>2120102</t>
  </si>
  <si>
    <r>
      <rPr>
        <sz val="11"/>
        <rFont val="宋体"/>
        <charset val="134"/>
      </rPr>
      <t> 一般行政管理事务</t>
    </r>
  </si>
  <si>
    <t>2120899</t>
  </si>
  <si>
    <t> 其他城乡社区支出</t>
  </si>
  <si>
    <t>2080505</t>
  </si>
  <si>
    <r>
      <rPr>
        <sz val="11"/>
        <rFont val="宋体"/>
        <charset val="134"/>
      </rPr>
      <t> 机关事业单位基本养老保险缴费支出</t>
    </r>
  </si>
  <si>
    <t>2101101</t>
  </si>
  <si>
    <r>
      <rPr>
        <sz val="11"/>
        <rFont val="宋体"/>
        <charset val="134"/>
      </rPr>
      <t> 行政单位医疗</t>
    </r>
  </si>
  <si>
    <t>2210103</t>
  </si>
  <si>
    <t>2210106</t>
  </si>
  <si>
    <t>2210107</t>
  </si>
  <si>
    <t>2210108</t>
  </si>
  <si>
    <t>2210201</t>
  </si>
  <si>
    <r>
      <rPr>
        <sz val="11"/>
        <rFont val="宋体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</si>
  <si>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</si>
  <si>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</si>
  <si>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</si>
  <si>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</si>
  <si>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</si>
  <si>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</si>
  <si>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</si>
  <si>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</si>
  <si>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</si>
  <si>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</si>
  <si>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</si>
  <si>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</si>
  <si>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</si>
  <si>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</si>
  <si>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</si>
  <si>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3010301</t>
  </si>
  <si>
    <t>   13月奖励工资</t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</si>
  <si>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</si>
  <si>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</si>
  <si>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</si>
  <si>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</si>
  <si>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</si>
  <si>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</si>
  <si>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</si>
  <si>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</si>
  <si>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</si>
  <si>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12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</si>
  <si>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</si>
  <si>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</si>
  <si>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</si>
  <si>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</si>
  <si>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</si>
  <si>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</si>
  <si>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</si>
  <si>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</si>
  <si>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</si>
  <si>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</si>
  <si>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</si>
  <si>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</si>
  <si>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</si>
  <si>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</si>
  <si>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</si>
  <si>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</si>
  <si>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</si>
  <si>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</si>
  <si>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</si>
  <si>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</si>
  <si>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</si>
  <si>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</si>
  <si>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</si>
  <si>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</si>
  <si>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</si>
  <si>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</si>
  <si>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</si>
  <si>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</si>
  <si>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</si>
  <si>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</si>
  <si>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</si>
  <si>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</si>
  <si>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</si>
  <si>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</si>
  <si>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</si>
  <si>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</si>
  <si>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</si>
  <si>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</si>
  <si>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</si>
  <si>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</si>
  <si>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</si>
  <si>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</si>
  <si>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</si>
  <si>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</si>
  <si>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</si>
  <si>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</si>
  <si>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</si>
  <si>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其他商品和服务支出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</si>
  <si>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</si>
  <si>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</si>
  <si>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30301</t>
  </si>
  <si>
    <r>
      <rPr>
        <sz val="11"/>
        <rFont val="宋体"/>
        <charset val="134"/>
      </rPr>
      <t>  离休费</t>
    </r>
  </si>
  <si>
    <t>30305</t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</si>
  <si>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</si>
  <si>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</si>
  <si>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</si>
  <si>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</si>
  <si>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</si>
  <si>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</si>
  <si>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</si>
  <si>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</si>
  <si>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</si>
  <si>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</si>
  <si>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</si>
  <si>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</si>
  <si>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</si>
  <si>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</si>
  <si>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</si>
  <si>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</si>
  <si>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</si>
  <si>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</si>
  <si>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</si>
  <si>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</si>
  <si>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</si>
  <si>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备注：2021年本单位未在政府性基金预算拨款安排”三公经费”支出。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</si>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</sst>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sz val="8"/>
      <name val="SimSun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10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21" borderId="18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16" borderId="17" applyNumberFormat="0" applyAlignment="0" applyProtection="0">
      <alignment vertical="center"/>
    </xf>
    <xf numFmtId="0" fontId="38" fillId="16" borderId="16" applyNumberFormat="0" applyAlignment="0" applyProtection="0">
      <alignment vertical="center"/>
    </xf>
    <xf numFmtId="0" fontId="39" fillId="32" borderId="23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</cellStyleXfs>
  <cellXfs count="13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4" fillId="6" borderId="4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left" vertical="center"/>
    </xf>
    <xf numFmtId="4" fontId="2" fillId="7" borderId="4" xfId="0" applyNumberFormat="1" applyFont="1" applyFill="1" applyBorder="1" applyAlignment="1">
      <alignment horizontal="right" vertical="center"/>
    </xf>
    <xf numFmtId="4" fontId="2" fillId="8" borderId="4" xfId="0" applyNumberFormat="1" applyFont="1" applyFill="1" applyBorder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49" fontId="0" fillId="0" borderId="4" xfId="0" applyNumberFormat="1" applyFont="1" applyBorder="1">
      <alignment vertical="center"/>
    </xf>
    <xf numFmtId="0" fontId="0" fillId="0" borderId="4" xfId="0" applyFont="1" applyBorder="1">
      <alignment vertical="center"/>
    </xf>
    <xf numFmtId="49" fontId="2" fillId="4" borderId="12" xfId="0" applyNumberFormat="1" applyFont="1" applyFill="1" applyBorder="1" applyAlignment="1">
      <alignment horizontal="left" vertical="center"/>
    </xf>
    <xf numFmtId="4" fontId="2" fillId="4" borderId="12" xfId="0" applyNumberFormat="1" applyFont="1" applyFill="1" applyBorder="1" applyAlignment="1">
      <alignment horizontal="right" vertical="center"/>
    </xf>
    <xf numFmtId="49" fontId="2" fillId="4" borderId="9" xfId="0" applyNumberFormat="1" applyFont="1" applyFill="1" applyBorder="1" applyAlignment="1">
      <alignment horizontal="left" vertical="center"/>
    </xf>
    <xf numFmtId="4" fontId="2" fillId="4" borderId="9" xfId="0" applyNumberFormat="1" applyFont="1" applyFill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/>
    </xf>
    <xf numFmtId="49" fontId="2" fillId="7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" fontId="2" fillId="0" borderId="13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9" fontId="0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12" fillId="2" borderId="15" xfId="0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" fontId="12" fillId="3" borderId="15" xfId="0" applyNumberFormat="1" applyFont="1" applyFill="1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4" fontId="13" fillId="3" borderId="15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>
      <alignment vertical="center"/>
    </xf>
    <xf numFmtId="0" fontId="1" fillId="0" borderId="2" xfId="0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" fontId="2" fillId="3" borderId="15" xfId="0" applyNumberFormat="1" applyFont="1" applyFill="1" applyBorder="1" applyAlignment="1">
      <alignment horizontal="right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13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12" fillId="2" borderId="9" xfId="0" applyFont="1" applyFill="1" applyBorder="1" applyAlignment="1">
      <alignment horizontal="center" vertical="center"/>
    </xf>
    <xf numFmtId="4" fontId="12" fillId="3" borderId="9" xfId="0" applyNumberFormat="1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left" vertical="center"/>
    </xf>
    <xf numFmtId="4" fontId="13" fillId="3" borderId="9" xfId="0" applyNumberFormat="1" applyFont="1" applyFill="1" applyBorder="1" applyAlignment="1">
      <alignment horizontal="right" vertical="center"/>
    </xf>
    <xf numFmtId="49" fontId="13" fillId="4" borderId="9" xfId="0" applyNumberFormat="1" applyFont="1" applyFill="1" applyBorder="1" applyAlignment="1">
      <alignment horizontal="left" vertical="center"/>
    </xf>
    <xf numFmtId="4" fontId="13" fillId="4" borderId="9" xfId="0" applyNumberFormat="1" applyFont="1" applyFill="1" applyBorder="1" applyAlignment="1">
      <alignment horizontal="right" vertical="center"/>
    </xf>
    <xf numFmtId="0" fontId="13" fillId="4" borderId="4" xfId="0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" fillId="3" borderId="5" xfId="0" applyFont="1" applyFill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4" fontId="2" fillId="0" borderId="1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0" sqref="A20"/>
    </sheetView>
  </sheetViews>
  <sheetFormatPr defaultColWidth="10" defaultRowHeight="14.4" outlineLevelRow="2"/>
  <cols>
    <col min="1" max="1" width="143.62037037037" customWidth="1"/>
    <col min="2" max="2" width="9.76851851851852" customWidth="1"/>
  </cols>
  <sheetData>
    <row r="1" ht="85" customHeight="1" spans="1:1">
      <c r="A1" s="128"/>
    </row>
    <row r="2" ht="195.55" customHeight="1" spans="1:1">
      <c r="A2" s="129" t="s">
        <v>0</v>
      </c>
    </row>
    <row r="3" ht="146.65" customHeight="1" spans="1:1">
      <c r="A3" s="130">
        <v>44629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4.4"/>
  <cols>
    <col min="1" max="1" width="1.53703703703704" customWidth="1"/>
    <col min="2" max="2" width="9.12962962962963" customWidth="1"/>
    <col min="3" max="3" width="24.5" customWidth="1"/>
    <col min="4" max="4" width="10.3796296296296" customWidth="1"/>
    <col min="5" max="5" width="14.1296296296296" customWidth="1"/>
    <col min="6" max="6" width="16.4074074074074" customWidth="1"/>
    <col min="7" max="7" width="14.6296296296296" customWidth="1"/>
    <col min="8" max="9" width="16.4074074074074" customWidth="1"/>
    <col min="10" max="10" width="1.53703703703704" customWidth="1"/>
    <col min="11" max="11" width="9.76851851851852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310</v>
      </c>
      <c r="J1" s="6"/>
    </row>
    <row r="2" ht="22.8" customHeight="1" spans="1:10">
      <c r="A2" s="1"/>
      <c r="B2" s="3" t="s">
        <v>311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39" t="s">
        <v>312</v>
      </c>
      <c r="C4" s="39" t="s">
        <v>70</v>
      </c>
      <c r="D4" s="39" t="s">
        <v>313</v>
      </c>
      <c r="E4" s="39"/>
      <c r="F4" s="39"/>
      <c r="G4" s="39"/>
      <c r="H4" s="39"/>
      <c r="I4" s="39"/>
      <c r="J4" s="24"/>
    </row>
    <row r="5" ht="24.4" customHeight="1" spans="1:10">
      <c r="A5" s="8"/>
      <c r="B5" s="39"/>
      <c r="C5" s="39"/>
      <c r="D5" s="39" t="s">
        <v>58</v>
      </c>
      <c r="E5" s="41" t="s">
        <v>314</v>
      </c>
      <c r="F5" s="39" t="s">
        <v>315</v>
      </c>
      <c r="G5" s="39"/>
      <c r="H5" s="39"/>
      <c r="I5" s="39" t="s">
        <v>316</v>
      </c>
      <c r="J5" s="24"/>
    </row>
    <row r="6" ht="24.4" customHeight="1" spans="1:10">
      <c r="A6" s="8"/>
      <c r="B6" s="39"/>
      <c r="C6" s="39"/>
      <c r="D6" s="39"/>
      <c r="E6" s="41"/>
      <c r="F6" s="39" t="s">
        <v>155</v>
      </c>
      <c r="G6" s="39" t="s">
        <v>317</v>
      </c>
      <c r="H6" s="39" t="s">
        <v>318</v>
      </c>
      <c r="I6" s="39"/>
      <c r="J6" s="25"/>
    </row>
    <row r="7" ht="22.8" customHeight="1" spans="1:10">
      <c r="A7" s="9"/>
      <c r="B7" s="42"/>
      <c r="C7" s="42" t="s">
        <v>71</v>
      </c>
      <c r="D7" s="43">
        <f t="shared" ref="D7:I7" si="0">D8</f>
        <v>4</v>
      </c>
      <c r="E7" s="43">
        <f t="shared" si="0"/>
        <v>0</v>
      </c>
      <c r="F7" s="43">
        <f t="shared" si="0"/>
        <v>0</v>
      </c>
      <c r="G7" s="43">
        <f t="shared" si="0"/>
        <v>0</v>
      </c>
      <c r="H7" s="43">
        <f t="shared" si="0"/>
        <v>0</v>
      </c>
      <c r="I7" s="43">
        <f t="shared" si="0"/>
        <v>4</v>
      </c>
      <c r="J7" s="26"/>
    </row>
    <row r="8" ht="22.8" customHeight="1" spans="1:10">
      <c r="A8" s="8"/>
      <c r="B8" s="44"/>
      <c r="C8" s="44" t="s">
        <v>22</v>
      </c>
      <c r="D8" s="45">
        <f t="shared" ref="D8:I8" si="1">D9</f>
        <v>4</v>
      </c>
      <c r="E8" s="45">
        <f t="shared" si="1"/>
        <v>0</v>
      </c>
      <c r="F8" s="45">
        <f t="shared" si="1"/>
        <v>0</v>
      </c>
      <c r="G8" s="45">
        <f t="shared" si="1"/>
        <v>0</v>
      </c>
      <c r="H8" s="45">
        <f t="shared" si="1"/>
        <v>0</v>
      </c>
      <c r="I8" s="45">
        <f t="shared" si="1"/>
        <v>4</v>
      </c>
      <c r="J8" s="24"/>
    </row>
    <row r="9" ht="22.8" customHeight="1" spans="1:10">
      <c r="A9" s="8"/>
      <c r="B9" s="44">
        <v>137001</v>
      </c>
      <c r="C9" s="44" t="s">
        <v>72</v>
      </c>
      <c r="D9" s="45">
        <f>E9+F9+I9</f>
        <v>4</v>
      </c>
      <c r="E9" s="46"/>
      <c r="F9" s="46">
        <f>G9+H9</f>
        <v>0</v>
      </c>
      <c r="G9" s="46"/>
      <c r="H9" s="46"/>
      <c r="I9" s="46">
        <v>4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2" width="9.76851851851852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319</v>
      </c>
      <c r="J1" s="6"/>
    </row>
    <row r="2" ht="22.8" customHeight="1" spans="1:10">
      <c r="A2" s="1"/>
      <c r="B2" s="3" t="s">
        <v>320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39" t="s">
        <v>8</v>
      </c>
      <c r="C4" s="39"/>
      <c r="D4" s="39"/>
      <c r="E4" s="39"/>
      <c r="F4" s="39"/>
      <c r="G4" s="39" t="s">
        <v>321</v>
      </c>
      <c r="H4" s="39"/>
      <c r="I4" s="39"/>
      <c r="J4" s="24"/>
    </row>
    <row r="5" ht="24.4" customHeight="1" spans="1:10">
      <c r="A5" s="8"/>
      <c r="B5" s="39" t="s">
        <v>79</v>
      </c>
      <c r="C5" s="39"/>
      <c r="D5" s="39"/>
      <c r="E5" s="39" t="s">
        <v>69</v>
      </c>
      <c r="F5" s="39" t="s">
        <v>70</v>
      </c>
      <c r="G5" s="39" t="s">
        <v>58</v>
      </c>
      <c r="H5" s="39" t="s">
        <v>75</v>
      </c>
      <c r="I5" s="39" t="s">
        <v>76</v>
      </c>
      <c r="J5" s="24"/>
    </row>
    <row r="6" ht="24.4" customHeight="1" spans="1:10">
      <c r="A6" s="8"/>
      <c r="B6" s="39" t="s">
        <v>80</v>
      </c>
      <c r="C6" s="39" t="s">
        <v>81</v>
      </c>
      <c r="D6" s="39" t="s">
        <v>82</v>
      </c>
      <c r="E6" s="39"/>
      <c r="F6" s="39"/>
      <c r="G6" s="39"/>
      <c r="H6" s="39"/>
      <c r="I6" s="39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4">
        <f>G8</f>
        <v>414.96</v>
      </c>
      <c r="H7" s="34">
        <f>H8</f>
        <v>0</v>
      </c>
      <c r="I7" s="34">
        <f>I8</f>
        <v>414.96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SUM(G9:G9)</f>
        <v>414.96</v>
      </c>
      <c r="H8" s="16">
        <f>SUM(H9:H9)</f>
        <v>0</v>
      </c>
      <c r="I8" s="16">
        <f>SUM(I9:I9)</f>
        <v>414.96</v>
      </c>
      <c r="J8" s="24"/>
    </row>
    <row r="9" ht="22.8" customHeight="1" spans="1:10">
      <c r="A9" s="8"/>
      <c r="B9" s="13">
        <v>212</v>
      </c>
      <c r="C9" s="40" t="s">
        <v>101</v>
      </c>
      <c r="D9" s="13">
        <v>99</v>
      </c>
      <c r="E9" s="13">
        <v>137001</v>
      </c>
      <c r="F9" s="13" t="s">
        <v>72</v>
      </c>
      <c r="G9" s="16">
        <f>H9+I9</f>
        <v>414.96</v>
      </c>
      <c r="H9" s="17"/>
      <c r="I9" s="17">
        <v>414.96</v>
      </c>
      <c r="J9" s="24"/>
    </row>
    <row r="10" ht="9.75" customHeight="1" spans="1:10">
      <c r="A10" s="19"/>
      <c r="B10" s="20"/>
      <c r="C10" s="20"/>
      <c r="D10" s="20"/>
      <c r="E10" s="20"/>
      <c r="F10" s="19"/>
      <c r="G10" s="19"/>
      <c r="H10" s="19"/>
      <c r="I10" s="19"/>
      <c r="J10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F15" sqref="F15"/>
    </sheetView>
  </sheetViews>
  <sheetFormatPr defaultColWidth="10" defaultRowHeight="14.4"/>
  <cols>
    <col min="1" max="1" width="1.53703703703704" customWidth="1"/>
    <col min="2" max="2" width="10.6296296296296" customWidth="1"/>
    <col min="3" max="3" width="19.25" customWidth="1"/>
    <col min="4" max="9" width="16.4074074074074" customWidth="1"/>
    <col min="10" max="10" width="1.53703703703704" customWidth="1"/>
    <col min="11" max="11" width="9.76851851851852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322</v>
      </c>
      <c r="J1" s="6"/>
    </row>
    <row r="2" ht="22.8" customHeight="1" spans="1:10">
      <c r="A2" s="1"/>
      <c r="B2" s="3" t="s">
        <v>323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30" t="s">
        <v>312</v>
      </c>
      <c r="C4" s="30" t="s">
        <v>70</v>
      </c>
      <c r="D4" s="30" t="s">
        <v>313</v>
      </c>
      <c r="E4" s="30"/>
      <c r="F4" s="30"/>
      <c r="G4" s="30"/>
      <c r="H4" s="30"/>
      <c r="I4" s="30"/>
      <c r="J4" s="24"/>
    </row>
    <row r="5" ht="24.4" customHeight="1" spans="1:10">
      <c r="A5" s="8"/>
      <c r="B5" s="30"/>
      <c r="C5" s="30"/>
      <c r="D5" s="30" t="s">
        <v>58</v>
      </c>
      <c r="E5" s="31" t="s">
        <v>314</v>
      </c>
      <c r="F5" s="30" t="s">
        <v>315</v>
      </c>
      <c r="G5" s="30"/>
      <c r="H5" s="30"/>
      <c r="I5" s="30" t="s">
        <v>316</v>
      </c>
      <c r="J5" s="24"/>
    </row>
    <row r="6" ht="24.4" customHeight="1" spans="1:10">
      <c r="A6" s="8"/>
      <c r="B6" s="32"/>
      <c r="C6" s="32"/>
      <c r="D6" s="32"/>
      <c r="E6" s="33"/>
      <c r="F6" s="32" t="s">
        <v>155</v>
      </c>
      <c r="G6" s="32" t="s">
        <v>317</v>
      </c>
      <c r="H6" s="32" t="s">
        <v>318</v>
      </c>
      <c r="I6" s="32"/>
      <c r="J6" s="25"/>
    </row>
    <row r="7" ht="22.8" customHeight="1" spans="1:10">
      <c r="A7" s="9"/>
      <c r="B7" s="10"/>
      <c r="C7" s="10" t="s">
        <v>71</v>
      </c>
      <c r="D7" s="34">
        <f t="shared" ref="D7:I7" si="0">D8</f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  <c r="I7" s="34">
        <f t="shared" si="0"/>
        <v>0</v>
      </c>
      <c r="J7" s="26"/>
    </row>
    <row r="8" ht="22.8" customHeight="1" spans="1:10">
      <c r="A8" s="8"/>
      <c r="B8" s="13">
        <v>137001</v>
      </c>
      <c r="C8" s="13" t="s">
        <v>72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124</v>
      </c>
      <c r="D9" s="16">
        <f>E9+F9+I9</f>
        <v>0</v>
      </c>
      <c r="E9" s="18"/>
      <c r="F9" s="35">
        <f>G9+H9</f>
        <v>0</v>
      </c>
      <c r="G9" s="18"/>
      <c r="H9" s="18"/>
      <c r="I9" s="18"/>
      <c r="J9" s="24"/>
    </row>
    <row r="10" ht="9.75" customHeight="1" spans="1:10">
      <c r="A10" s="19"/>
      <c r="B10" s="36" t="s">
        <v>324</v>
      </c>
      <c r="C10" s="37"/>
      <c r="D10" s="37"/>
      <c r="E10" s="37"/>
      <c r="F10" s="37"/>
      <c r="G10" s="37"/>
      <c r="H10" s="37"/>
      <c r="I10" s="38"/>
      <c r="J10" s="27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2" width="9.76851851851852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325</v>
      </c>
      <c r="J1" s="6"/>
    </row>
    <row r="2" ht="22.8" customHeight="1" spans="1:10">
      <c r="A2" s="1"/>
      <c r="B2" s="3" t="s">
        <v>326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327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>
        <v>137001</v>
      </c>
      <c r="F8" s="13" t="s">
        <v>72</v>
      </c>
      <c r="G8" s="14">
        <v>0</v>
      </c>
      <c r="H8" s="15">
        <f>SUM(H9:H10)</f>
        <v>0</v>
      </c>
      <c r="I8" s="15"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/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124</v>
      </c>
      <c r="G10" s="16"/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1" activePane="bottomLeft" state="frozen"/>
      <selection/>
      <selection pane="bottomLeft" activeCell="H36" sqref="H36"/>
    </sheetView>
  </sheetViews>
  <sheetFormatPr defaultColWidth="10" defaultRowHeight="14.4" outlineLevelCol="5"/>
  <cols>
    <col min="1" max="1" width="1.53703703703704" customWidth="1"/>
    <col min="2" max="2" width="32.5" customWidth="1"/>
    <col min="3" max="3" width="11.25" customWidth="1"/>
    <col min="4" max="4" width="25.25" customWidth="1"/>
    <col min="5" max="5" width="16.4074074074074" customWidth="1"/>
    <col min="6" max="6" width="1.53703703703704" customWidth="1"/>
    <col min="7" max="11" width="9.76851851851852" customWidth="1"/>
  </cols>
  <sheetData>
    <row r="1" ht="11" customHeight="1" spans="1:6">
      <c r="A1" s="89"/>
      <c r="B1" s="2"/>
      <c r="C1" s="28"/>
      <c r="D1" s="90"/>
      <c r="E1" s="2" t="s">
        <v>1</v>
      </c>
      <c r="F1" s="86" t="s">
        <v>2</v>
      </c>
    </row>
    <row r="2" ht="18" customHeight="1" spans="1:6">
      <c r="A2" s="90"/>
      <c r="B2" s="92" t="s">
        <v>3</v>
      </c>
      <c r="C2" s="92"/>
      <c r="D2" s="92"/>
      <c r="E2" s="92"/>
      <c r="F2" s="86"/>
    </row>
    <row r="3" ht="19.55" customHeight="1" spans="1:6">
      <c r="A3" s="93"/>
      <c r="B3" s="5" t="s">
        <v>4</v>
      </c>
      <c r="C3" s="66"/>
      <c r="D3" s="66"/>
      <c r="E3" s="94" t="s">
        <v>5</v>
      </c>
      <c r="F3" s="87"/>
    </row>
    <row r="4" ht="24.4" customHeight="1" spans="1:6">
      <c r="A4" s="95"/>
      <c r="B4" s="116" t="s">
        <v>6</v>
      </c>
      <c r="C4" s="116"/>
      <c r="D4" s="116" t="s">
        <v>7</v>
      </c>
      <c r="E4" s="116"/>
      <c r="F4" s="63"/>
    </row>
    <row r="5" ht="24.4" customHeight="1" spans="1:6">
      <c r="A5" s="95"/>
      <c r="B5" s="116" t="s">
        <v>8</v>
      </c>
      <c r="C5" s="116" t="s">
        <v>9</v>
      </c>
      <c r="D5" s="116" t="s">
        <v>8</v>
      </c>
      <c r="E5" s="116" t="s">
        <v>9</v>
      </c>
      <c r="F5" s="63"/>
    </row>
    <row r="6" ht="19.8" customHeight="1" spans="1:6">
      <c r="A6" s="6"/>
      <c r="B6" s="117" t="s">
        <v>10</v>
      </c>
      <c r="C6" s="88">
        <v>2222.61</v>
      </c>
      <c r="D6" s="117" t="s">
        <v>11</v>
      </c>
      <c r="E6" s="118"/>
      <c r="F6" s="25"/>
    </row>
    <row r="7" ht="19.8" customHeight="1" spans="1:6">
      <c r="A7" s="6"/>
      <c r="B7" s="117" t="s">
        <v>12</v>
      </c>
      <c r="C7" s="88">
        <v>30</v>
      </c>
      <c r="D7" s="117" t="s">
        <v>13</v>
      </c>
      <c r="E7" s="118"/>
      <c r="F7" s="25"/>
    </row>
    <row r="8" ht="19.8" customHeight="1" spans="1:6">
      <c r="A8" s="6"/>
      <c r="B8" s="117" t="s">
        <v>14</v>
      </c>
      <c r="C8" s="88">
        <f>'1-1'!H7</f>
        <v>0</v>
      </c>
      <c r="D8" s="117" t="s">
        <v>15</v>
      </c>
      <c r="E8" s="118"/>
      <c r="F8" s="25"/>
    </row>
    <row r="9" ht="19.8" customHeight="1" spans="1:6">
      <c r="A9" s="6"/>
      <c r="B9" s="117" t="s">
        <v>16</v>
      </c>
      <c r="C9" s="88">
        <f>'1-1'!I7</f>
        <v>0</v>
      </c>
      <c r="D9" s="117" t="s">
        <v>17</v>
      </c>
      <c r="E9" s="118"/>
      <c r="F9" s="25"/>
    </row>
    <row r="10" ht="19.8" customHeight="1" spans="1:6">
      <c r="A10" s="6"/>
      <c r="B10" s="117" t="s">
        <v>18</v>
      </c>
      <c r="C10" s="88">
        <f>'1-1'!J7</f>
        <v>0</v>
      </c>
      <c r="D10" s="117" t="s">
        <v>19</v>
      </c>
      <c r="E10" s="118"/>
      <c r="F10" s="25"/>
    </row>
    <row r="11" ht="19.8" customHeight="1" spans="1:6">
      <c r="A11" s="6"/>
      <c r="B11" s="117" t="s">
        <v>20</v>
      </c>
      <c r="C11" s="88">
        <f>'1-1'!K7</f>
        <v>0</v>
      </c>
      <c r="D11" s="117" t="s">
        <v>21</v>
      </c>
      <c r="E11" s="118"/>
      <c r="F11" s="25"/>
    </row>
    <row r="12" ht="19.8" customHeight="1" spans="1:6">
      <c r="A12" s="6"/>
      <c r="B12" s="117" t="s">
        <v>22</v>
      </c>
      <c r="C12" s="118"/>
      <c r="D12" s="117" t="s">
        <v>23</v>
      </c>
      <c r="E12" s="118"/>
      <c r="F12" s="25"/>
    </row>
    <row r="13" ht="19.8" customHeight="1" spans="1:6">
      <c r="A13" s="6"/>
      <c r="B13" s="117" t="s">
        <v>22</v>
      </c>
      <c r="C13" s="118"/>
      <c r="D13" s="117" t="s">
        <v>24</v>
      </c>
      <c r="E13" s="118">
        <v>27.7</v>
      </c>
      <c r="F13" s="25"/>
    </row>
    <row r="14" ht="19.8" customHeight="1" spans="1:6">
      <c r="A14" s="6"/>
      <c r="B14" s="117" t="s">
        <v>22</v>
      </c>
      <c r="C14" s="118"/>
      <c r="D14" s="117" t="s">
        <v>25</v>
      </c>
      <c r="E14" s="118"/>
      <c r="F14" s="25"/>
    </row>
    <row r="15" ht="19.8" customHeight="1" spans="1:6">
      <c r="A15" s="6"/>
      <c r="B15" s="117" t="s">
        <v>22</v>
      </c>
      <c r="C15" s="118"/>
      <c r="D15" s="117" t="s">
        <v>26</v>
      </c>
      <c r="E15" s="118">
        <v>13.85</v>
      </c>
      <c r="F15" s="25"/>
    </row>
    <row r="16" ht="19.8" customHeight="1" spans="1:6">
      <c r="A16" s="6"/>
      <c r="B16" s="117" t="s">
        <v>22</v>
      </c>
      <c r="C16" s="118"/>
      <c r="D16" s="117" t="s">
        <v>27</v>
      </c>
      <c r="E16" s="118"/>
      <c r="F16" s="25"/>
    </row>
    <row r="17" ht="19.8" customHeight="1" spans="1:6">
      <c r="A17" s="6"/>
      <c r="B17" s="117" t="s">
        <v>22</v>
      </c>
      <c r="C17" s="118"/>
      <c r="D17" s="117" t="s">
        <v>28</v>
      </c>
      <c r="E17" s="118">
        <v>657.99</v>
      </c>
      <c r="F17" s="25"/>
    </row>
    <row r="18" ht="19.8" customHeight="1" spans="1:6">
      <c r="A18" s="6"/>
      <c r="B18" s="117" t="s">
        <v>22</v>
      </c>
      <c r="C18" s="118"/>
      <c r="D18" s="117" t="s">
        <v>29</v>
      </c>
      <c r="E18" s="118"/>
      <c r="F18" s="25"/>
    </row>
    <row r="19" ht="19.8" customHeight="1" spans="1:6">
      <c r="A19" s="6"/>
      <c r="B19" s="117" t="s">
        <v>22</v>
      </c>
      <c r="C19" s="118"/>
      <c r="D19" s="117" t="s">
        <v>30</v>
      </c>
      <c r="E19" s="118"/>
      <c r="F19" s="25"/>
    </row>
    <row r="20" ht="19.8" customHeight="1" spans="1:6">
      <c r="A20" s="6"/>
      <c r="B20" s="117" t="s">
        <v>22</v>
      </c>
      <c r="C20" s="118"/>
      <c r="D20" s="117" t="s">
        <v>31</v>
      </c>
      <c r="E20" s="118"/>
      <c r="F20" s="25"/>
    </row>
    <row r="21" ht="19.8" customHeight="1" spans="1:6">
      <c r="A21" s="6"/>
      <c r="B21" s="117" t="s">
        <v>22</v>
      </c>
      <c r="C21" s="118"/>
      <c r="D21" s="117" t="s">
        <v>32</v>
      </c>
      <c r="E21" s="118"/>
      <c r="F21" s="25"/>
    </row>
    <row r="22" ht="19.8" customHeight="1" spans="1:6">
      <c r="A22" s="6"/>
      <c r="B22" s="117" t="s">
        <v>22</v>
      </c>
      <c r="C22" s="118"/>
      <c r="D22" s="117" t="s">
        <v>33</v>
      </c>
      <c r="E22" s="118"/>
      <c r="F22" s="25"/>
    </row>
    <row r="23" ht="19.8" customHeight="1" spans="1:6">
      <c r="A23" s="6"/>
      <c r="B23" s="117" t="s">
        <v>22</v>
      </c>
      <c r="C23" s="118"/>
      <c r="D23" s="117" t="s">
        <v>34</v>
      </c>
      <c r="E23" s="118"/>
      <c r="F23" s="25"/>
    </row>
    <row r="24" ht="19.8" customHeight="1" spans="1:6">
      <c r="A24" s="6"/>
      <c r="B24" s="117" t="s">
        <v>22</v>
      </c>
      <c r="C24" s="118"/>
      <c r="D24" s="117" t="s">
        <v>35</v>
      </c>
      <c r="E24" s="118"/>
      <c r="F24" s="25"/>
    </row>
    <row r="25" ht="19.8" customHeight="1" spans="1:6">
      <c r="A25" s="6"/>
      <c r="B25" s="117" t="s">
        <v>22</v>
      </c>
      <c r="C25" s="118"/>
      <c r="D25" s="117" t="s">
        <v>36</v>
      </c>
      <c r="E25" s="118">
        <v>9565.81</v>
      </c>
      <c r="F25" s="25"/>
    </row>
    <row r="26" ht="19.8" customHeight="1" spans="1:6">
      <c r="A26" s="6"/>
      <c r="B26" s="117" t="s">
        <v>22</v>
      </c>
      <c r="C26" s="118"/>
      <c r="D26" s="117" t="s">
        <v>37</v>
      </c>
      <c r="E26" s="118"/>
      <c r="F26" s="25"/>
    </row>
    <row r="27" ht="19.8" customHeight="1" spans="1:6">
      <c r="A27" s="6"/>
      <c r="B27" s="117" t="s">
        <v>22</v>
      </c>
      <c r="C27" s="118"/>
      <c r="D27" s="117" t="s">
        <v>38</v>
      </c>
      <c r="E27" s="118"/>
      <c r="F27" s="25"/>
    </row>
    <row r="28" ht="19.8" customHeight="1" spans="1:6">
      <c r="A28" s="6"/>
      <c r="B28" s="117" t="s">
        <v>22</v>
      </c>
      <c r="C28" s="118"/>
      <c r="D28" s="117" t="s">
        <v>39</v>
      </c>
      <c r="E28" s="118"/>
      <c r="F28" s="25"/>
    </row>
    <row r="29" ht="19.8" customHeight="1" spans="1:6">
      <c r="A29" s="6"/>
      <c r="B29" s="117" t="s">
        <v>22</v>
      </c>
      <c r="C29" s="118"/>
      <c r="D29" s="117" t="s">
        <v>40</v>
      </c>
      <c r="E29" s="118"/>
      <c r="F29" s="25"/>
    </row>
    <row r="30" ht="19.8" customHeight="1" spans="1:6">
      <c r="A30" s="6"/>
      <c r="B30" s="117" t="s">
        <v>22</v>
      </c>
      <c r="C30" s="118"/>
      <c r="D30" s="117" t="s">
        <v>41</v>
      </c>
      <c r="E30" s="118"/>
      <c r="F30" s="25"/>
    </row>
    <row r="31" ht="19.8" customHeight="1" spans="1:6">
      <c r="A31" s="6"/>
      <c r="B31" s="117" t="s">
        <v>22</v>
      </c>
      <c r="C31" s="118"/>
      <c r="D31" s="117" t="s">
        <v>42</v>
      </c>
      <c r="E31" s="118"/>
      <c r="F31" s="25"/>
    </row>
    <row r="32" ht="19.8" customHeight="1" spans="1:6">
      <c r="A32" s="6"/>
      <c r="B32" s="117" t="s">
        <v>22</v>
      </c>
      <c r="C32" s="118"/>
      <c r="D32" s="117" t="s">
        <v>43</v>
      </c>
      <c r="E32" s="118"/>
      <c r="F32" s="25"/>
    </row>
    <row r="33" ht="19.8" customHeight="1" spans="1:6">
      <c r="A33" s="6"/>
      <c r="B33" s="117" t="s">
        <v>22</v>
      </c>
      <c r="C33" s="118"/>
      <c r="D33" s="117" t="s">
        <v>44</v>
      </c>
      <c r="E33" s="118"/>
      <c r="F33" s="25"/>
    </row>
    <row r="34" ht="19.8" customHeight="1" spans="1:6">
      <c r="A34" s="6"/>
      <c r="B34" s="117" t="s">
        <v>22</v>
      </c>
      <c r="C34" s="118"/>
      <c r="D34" s="117" t="s">
        <v>45</v>
      </c>
      <c r="E34" s="118"/>
      <c r="F34" s="25"/>
    </row>
    <row r="35" ht="19.8" customHeight="1" spans="1:6">
      <c r="A35" s="6"/>
      <c r="B35" s="117" t="s">
        <v>22</v>
      </c>
      <c r="C35" s="118"/>
      <c r="D35" s="117" t="s">
        <v>46</v>
      </c>
      <c r="E35" s="118"/>
      <c r="F35" s="25"/>
    </row>
    <row r="36" ht="19.8" customHeight="1" spans="1:6">
      <c r="A36" s="9"/>
      <c r="B36" s="119" t="s">
        <v>47</v>
      </c>
      <c r="C36" s="120">
        <f>SUM(C6:C35)</f>
        <v>2252.61</v>
      </c>
      <c r="D36" s="119" t="s">
        <v>48</v>
      </c>
      <c r="E36" s="120">
        <f>SUM(E6:E35)</f>
        <v>10265.35</v>
      </c>
      <c r="F36" s="26"/>
    </row>
    <row r="37" ht="19.8" customHeight="1" spans="1:6">
      <c r="A37" s="6"/>
      <c r="B37" s="117" t="s">
        <v>49</v>
      </c>
      <c r="C37" s="88">
        <f>'1-1'!N7</f>
        <v>0</v>
      </c>
      <c r="D37" s="117" t="s">
        <v>50</v>
      </c>
      <c r="E37" s="118"/>
      <c r="F37" s="121"/>
    </row>
    <row r="38" ht="19.8" customHeight="1" spans="1:6">
      <c r="A38" s="122"/>
      <c r="B38" s="117" t="s">
        <v>51</v>
      </c>
      <c r="C38" s="88">
        <v>8012.74</v>
      </c>
      <c r="D38" s="117" t="s">
        <v>52</v>
      </c>
      <c r="E38" s="118"/>
      <c r="F38" s="121"/>
    </row>
    <row r="39" ht="19.8" customHeight="1" spans="1:6">
      <c r="A39" s="122"/>
      <c r="B39" s="123"/>
      <c r="C39" s="123"/>
      <c r="D39" s="117" t="s">
        <v>53</v>
      </c>
      <c r="E39" s="118"/>
      <c r="F39" s="121"/>
    </row>
    <row r="40" ht="19.8" customHeight="1" spans="1:6">
      <c r="A40" s="124"/>
      <c r="B40" s="119" t="s">
        <v>54</v>
      </c>
      <c r="C40" s="120">
        <v>10265.35</v>
      </c>
      <c r="D40" s="119" t="s">
        <v>55</v>
      </c>
      <c r="E40" s="120">
        <f>E36+E37+E39</f>
        <v>10265.35</v>
      </c>
      <c r="F40" s="125"/>
    </row>
    <row r="41" ht="9.75" customHeight="1" spans="1:6">
      <c r="A41" s="96"/>
      <c r="B41" s="96"/>
      <c r="C41" s="126"/>
      <c r="D41" s="126"/>
      <c r="E41" s="96"/>
      <c r="F41" s="12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4.4"/>
  <cols>
    <col min="1" max="1" width="1.53703703703704" customWidth="1"/>
    <col min="2" max="2" width="7.37962962962963" customWidth="1"/>
    <col min="3" max="3" width="19.3796296296296" customWidth="1"/>
    <col min="4" max="4" width="10.3796296296296" customWidth="1"/>
    <col min="5" max="5" width="12.75" customWidth="1"/>
    <col min="6" max="6" width="12.6296296296296" customWidth="1"/>
    <col min="7" max="7" width="11.75" customWidth="1"/>
    <col min="8" max="8" width="10.1296296296296" customWidth="1"/>
    <col min="9" max="9" width="5.5" customWidth="1"/>
    <col min="10" max="10" width="8.12962962962963" customWidth="1"/>
    <col min="11" max="11" width="6.37962962962963" customWidth="1"/>
    <col min="12" max="12" width="7.5" customWidth="1"/>
    <col min="13" max="13" width="9.12962962962963" customWidth="1"/>
    <col min="14" max="14" width="8.87962962962963" customWidth="1"/>
    <col min="15" max="15" width="1.53703703703704" customWidth="1"/>
    <col min="16" max="16" width="9.76851851851852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84"/>
      <c r="G3" s="4"/>
      <c r="H3" s="84"/>
      <c r="I3" s="84"/>
      <c r="J3" s="84"/>
      <c r="K3" s="84"/>
      <c r="L3" s="84"/>
      <c r="M3" s="84"/>
      <c r="N3" s="22" t="s">
        <v>5</v>
      </c>
      <c r="O3" s="23"/>
    </row>
    <row r="4" ht="24.4" customHeight="1" spans="1:15">
      <c r="A4" s="8"/>
      <c r="B4" s="31" t="s">
        <v>8</v>
      </c>
      <c r="C4" s="31"/>
      <c r="D4" s="31" t="s">
        <v>58</v>
      </c>
      <c r="E4" s="31" t="s">
        <v>59</v>
      </c>
      <c r="F4" s="31" t="s">
        <v>60</v>
      </c>
      <c r="G4" s="31" t="s">
        <v>61</v>
      </c>
      <c r="H4" s="31" t="s">
        <v>62</v>
      </c>
      <c r="I4" s="31" t="s">
        <v>63</v>
      </c>
      <c r="J4" s="31" t="s">
        <v>64</v>
      </c>
      <c r="K4" s="31" t="s">
        <v>65</v>
      </c>
      <c r="L4" s="31" t="s">
        <v>66</v>
      </c>
      <c r="M4" s="31" t="s">
        <v>67</v>
      </c>
      <c r="N4" s="31" t="s">
        <v>68</v>
      </c>
      <c r="O4" s="25"/>
    </row>
    <row r="5" ht="24.4" customHeight="1" spans="1:15">
      <c r="A5" s="8"/>
      <c r="B5" s="31" t="s">
        <v>69</v>
      </c>
      <c r="C5" s="31" t="s">
        <v>70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5"/>
    </row>
    <row r="6" ht="24.4" customHeight="1" spans="1:15">
      <c r="A6" s="8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25"/>
    </row>
    <row r="7" ht="22.8" customHeight="1" spans="1:15">
      <c r="A7" s="9"/>
      <c r="B7" s="10"/>
      <c r="C7" s="10" t="s">
        <v>71</v>
      </c>
      <c r="D7" s="34">
        <f>D8</f>
        <v>10265.35</v>
      </c>
      <c r="E7" s="34">
        <f t="shared" ref="E7:N7" si="0">E8</f>
        <v>8012.74</v>
      </c>
      <c r="F7" s="34">
        <f t="shared" si="0"/>
        <v>2222.61</v>
      </c>
      <c r="G7" s="34">
        <f t="shared" si="0"/>
        <v>30</v>
      </c>
      <c r="H7" s="34">
        <f t="shared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si="0"/>
        <v>0</v>
      </c>
      <c r="M7" s="34">
        <f t="shared" si="0"/>
        <v>0</v>
      </c>
      <c r="N7" s="34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10265.35</v>
      </c>
      <c r="E8" s="16">
        <f t="shared" ref="E8:N8" si="1">SUM(E9)</f>
        <v>8012.74</v>
      </c>
      <c r="F8" s="16">
        <f t="shared" si="1"/>
        <v>2222.61</v>
      </c>
      <c r="G8" s="16">
        <f t="shared" si="1"/>
        <v>30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137001</v>
      </c>
      <c r="C9" s="13" t="s">
        <v>72</v>
      </c>
      <c r="D9" s="17">
        <f>SUM(E9:N9)</f>
        <v>10265.35</v>
      </c>
      <c r="E9" s="18">
        <v>8012.74</v>
      </c>
      <c r="F9" s="16">
        <v>2222.61</v>
      </c>
      <c r="G9" s="18">
        <v>30</v>
      </c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pane ySplit="6" topLeftCell="A7" activePane="bottomLeft" state="frozen"/>
      <selection/>
      <selection pane="bottomLeft" activeCell="I4" sqref="I4:I6"/>
    </sheetView>
  </sheetViews>
  <sheetFormatPr defaultColWidth="10" defaultRowHeight="14.4"/>
  <cols>
    <col min="1" max="1" width="1.53703703703704" customWidth="1"/>
    <col min="2" max="4" width="6.14814814814815" customWidth="1"/>
    <col min="5" max="5" width="6.87962962962963" customWidth="1"/>
    <col min="6" max="6" width="28.1296296296296" customWidth="1"/>
    <col min="7" max="7" width="16.4074074074074" customWidth="1"/>
    <col min="8" max="8" width="12.25" customWidth="1"/>
    <col min="9" max="9" width="11.8796296296296" customWidth="1"/>
    <col min="10" max="10" width="9.75" customWidth="1"/>
    <col min="11" max="11" width="15.3796296296296" customWidth="1"/>
    <col min="12" max="12" width="1.53703703703704" customWidth="1"/>
    <col min="13" max="14" width="9.76851851851852" customWidth="1"/>
  </cols>
  <sheetData>
    <row r="1" ht="16.35" customHeight="1" spans="1:12">
      <c r="A1" s="1"/>
      <c r="B1" s="97"/>
      <c r="C1" s="97"/>
      <c r="D1" s="97"/>
      <c r="E1" s="98"/>
      <c r="F1" s="98"/>
      <c r="G1" s="99"/>
      <c r="H1" s="99"/>
      <c r="I1" s="99"/>
      <c r="J1" s="99"/>
      <c r="K1" s="112" t="s">
        <v>73</v>
      </c>
      <c r="L1" s="6"/>
    </row>
    <row r="2" ht="22.8" customHeight="1" spans="1:12">
      <c r="A2" s="1"/>
      <c r="B2" s="100" t="s">
        <v>74</v>
      </c>
      <c r="C2" s="100"/>
      <c r="D2" s="100"/>
      <c r="E2" s="100"/>
      <c r="F2" s="100"/>
      <c r="G2" s="100"/>
      <c r="H2" s="100"/>
      <c r="I2" s="100"/>
      <c r="J2" s="100"/>
      <c r="K2" s="100"/>
      <c r="L2" s="6" t="s">
        <v>2</v>
      </c>
    </row>
    <row r="3" ht="19.55" customHeight="1" spans="1:12">
      <c r="A3" s="4"/>
      <c r="B3" s="101" t="s">
        <v>4</v>
      </c>
      <c r="C3" s="101"/>
      <c r="D3" s="101"/>
      <c r="E3" s="101"/>
      <c r="F3" s="101"/>
      <c r="G3" s="102"/>
      <c r="H3" s="102"/>
      <c r="I3" s="113"/>
      <c r="J3" s="113"/>
      <c r="K3" s="114" t="s">
        <v>5</v>
      </c>
      <c r="L3" s="23"/>
    </row>
    <row r="4" ht="24.4" customHeight="1" spans="1:12">
      <c r="A4" s="6"/>
      <c r="B4" s="103" t="s">
        <v>8</v>
      </c>
      <c r="C4" s="103"/>
      <c r="D4" s="103"/>
      <c r="E4" s="103"/>
      <c r="F4" s="103"/>
      <c r="G4" s="103" t="s">
        <v>58</v>
      </c>
      <c r="H4" s="103" t="s">
        <v>75</v>
      </c>
      <c r="I4" s="103" t="s">
        <v>76</v>
      </c>
      <c r="J4" s="115" t="s">
        <v>77</v>
      </c>
      <c r="K4" s="115" t="s">
        <v>78</v>
      </c>
      <c r="L4" s="24"/>
    </row>
    <row r="5" ht="24.4" customHeight="1" spans="1:12">
      <c r="A5" s="8"/>
      <c r="B5" s="103" t="s">
        <v>79</v>
      </c>
      <c r="C5" s="103"/>
      <c r="D5" s="103"/>
      <c r="E5" s="103" t="s">
        <v>69</v>
      </c>
      <c r="F5" s="103" t="s">
        <v>70</v>
      </c>
      <c r="G5" s="103"/>
      <c r="H5" s="103"/>
      <c r="I5" s="103"/>
      <c r="J5" s="115"/>
      <c r="K5" s="115"/>
      <c r="L5" s="24"/>
    </row>
    <row r="6" ht="24.4" customHeight="1" spans="1:12">
      <c r="A6" s="8"/>
      <c r="B6" s="103" t="s">
        <v>80</v>
      </c>
      <c r="C6" s="103" t="s">
        <v>81</v>
      </c>
      <c r="D6" s="103" t="s">
        <v>82</v>
      </c>
      <c r="E6" s="103"/>
      <c r="F6" s="103"/>
      <c r="G6" s="103"/>
      <c r="H6" s="103"/>
      <c r="I6" s="103"/>
      <c r="J6" s="115"/>
      <c r="K6" s="115"/>
      <c r="L6" s="25"/>
    </row>
    <row r="7" ht="22.8" customHeight="1" spans="1:12">
      <c r="A7" s="9"/>
      <c r="B7" s="77"/>
      <c r="C7" s="77"/>
      <c r="D7" s="77"/>
      <c r="E7" s="77"/>
      <c r="F7" s="77" t="s">
        <v>71</v>
      </c>
      <c r="G7" s="104">
        <f>G8</f>
        <v>10265.35</v>
      </c>
      <c r="H7" s="104">
        <f>H8</f>
        <v>300.72</v>
      </c>
      <c r="I7" s="104">
        <f>I8</f>
        <v>9964.63</v>
      </c>
      <c r="J7" s="104">
        <f>J8</f>
        <v>0</v>
      </c>
      <c r="K7" s="104">
        <f>K8</f>
        <v>0</v>
      </c>
      <c r="L7" s="26"/>
    </row>
    <row r="8" ht="22.8" customHeight="1" spans="1:12">
      <c r="A8" s="8"/>
      <c r="B8" s="105"/>
      <c r="C8" s="105"/>
      <c r="D8" s="105"/>
      <c r="E8" s="105"/>
      <c r="F8" s="105" t="s">
        <v>22</v>
      </c>
      <c r="G8" s="106">
        <f>G9</f>
        <v>10265.35</v>
      </c>
      <c r="H8" s="106">
        <f>H9</f>
        <v>300.72</v>
      </c>
      <c r="I8" s="106">
        <f>I9</f>
        <v>9964.63</v>
      </c>
      <c r="J8" s="106">
        <f>J9</f>
        <v>0</v>
      </c>
      <c r="K8" s="106">
        <f>K9</f>
        <v>0</v>
      </c>
      <c r="L8" s="24"/>
    </row>
    <row r="9" ht="22.8" customHeight="1" spans="1:12">
      <c r="A9" s="8"/>
      <c r="B9" s="105"/>
      <c r="C9" s="105"/>
      <c r="D9" s="105"/>
      <c r="E9" s="105">
        <v>137001</v>
      </c>
      <c r="F9" s="105" t="s">
        <v>72</v>
      </c>
      <c r="G9" s="106">
        <f>SUM(G10:G19)</f>
        <v>10265.35</v>
      </c>
      <c r="H9" s="106">
        <f>SUM(H10:H19)</f>
        <v>300.72</v>
      </c>
      <c r="I9" s="106">
        <f>SUM(I10:I19)</f>
        <v>9964.63</v>
      </c>
      <c r="J9" s="106">
        <f>SUM(J10:J19)</f>
        <v>0</v>
      </c>
      <c r="K9" s="106">
        <f>SUM(K10:K19)</f>
        <v>0</v>
      </c>
      <c r="L9" s="24"/>
    </row>
    <row r="10" ht="22.8" customHeight="1" spans="1:12">
      <c r="A10" s="8"/>
      <c r="B10" s="107">
        <v>212</v>
      </c>
      <c r="C10" s="107" t="s">
        <v>83</v>
      </c>
      <c r="D10" s="107" t="s">
        <v>83</v>
      </c>
      <c r="E10" s="105">
        <v>2120101</v>
      </c>
      <c r="F10" s="105" t="s">
        <v>84</v>
      </c>
      <c r="G10" s="106">
        <v>238.4</v>
      </c>
      <c r="H10" s="108">
        <v>238.4</v>
      </c>
      <c r="I10" s="108"/>
      <c r="J10" s="108"/>
      <c r="K10" s="108"/>
      <c r="L10" s="25"/>
    </row>
    <row r="11" ht="22.8" customHeight="1" spans="1:12">
      <c r="A11" s="8"/>
      <c r="B11" s="107" t="s">
        <v>85</v>
      </c>
      <c r="C11" s="107" t="s">
        <v>83</v>
      </c>
      <c r="D11" s="107" t="s">
        <v>86</v>
      </c>
      <c r="E11" s="105">
        <v>2120102</v>
      </c>
      <c r="F11" s="109" t="s">
        <v>87</v>
      </c>
      <c r="G11" s="106">
        <v>4.63</v>
      </c>
      <c r="H11" s="108"/>
      <c r="I11" s="108">
        <v>4.63</v>
      </c>
      <c r="J11" s="108"/>
      <c r="K11" s="108"/>
      <c r="L11" s="25"/>
    </row>
    <row r="12" ht="22.8" customHeight="1" spans="1:12">
      <c r="A12" s="8"/>
      <c r="B12" s="107" t="s">
        <v>88</v>
      </c>
      <c r="C12" s="107" t="s">
        <v>89</v>
      </c>
      <c r="D12" s="107" t="s">
        <v>89</v>
      </c>
      <c r="E12" s="105">
        <v>2080505</v>
      </c>
      <c r="F12" s="110" t="s">
        <v>90</v>
      </c>
      <c r="G12" s="106">
        <v>27.7</v>
      </c>
      <c r="H12" s="108">
        <v>27.7</v>
      </c>
      <c r="I12" s="108"/>
      <c r="J12" s="108"/>
      <c r="K12" s="108"/>
      <c r="L12" s="25"/>
    </row>
    <row r="13" ht="22.8" customHeight="1" spans="1:12">
      <c r="A13" s="8"/>
      <c r="B13" s="107" t="s">
        <v>91</v>
      </c>
      <c r="C13" s="107" t="s">
        <v>92</v>
      </c>
      <c r="D13" s="107" t="s">
        <v>83</v>
      </c>
      <c r="E13" s="105">
        <v>2101101</v>
      </c>
      <c r="F13" s="110" t="s">
        <v>93</v>
      </c>
      <c r="G13" s="106">
        <v>13.85</v>
      </c>
      <c r="H13" s="108">
        <v>13.85</v>
      </c>
      <c r="I13" s="108"/>
      <c r="J13" s="108"/>
      <c r="K13" s="108"/>
      <c r="L13" s="25"/>
    </row>
    <row r="14" ht="22.8" customHeight="1" spans="1:12">
      <c r="A14" s="8"/>
      <c r="B14" s="107" t="s">
        <v>94</v>
      </c>
      <c r="C14" s="107" t="s">
        <v>83</v>
      </c>
      <c r="D14" s="107" t="s">
        <v>95</v>
      </c>
      <c r="E14" s="105">
        <v>2210103</v>
      </c>
      <c r="F14" s="105" t="s">
        <v>96</v>
      </c>
      <c r="G14" s="106">
        <v>176</v>
      </c>
      <c r="H14" s="108"/>
      <c r="I14" s="108">
        <v>176</v>
      </c>
      <c r="J14" s="108"/>
      <c r="K14" s="108"/>
      <c r="L14" s="25"/>
    </row>
    <row r="15" ht="22.8" customHeight="1" spans="1:12">
      <c r="A15" s="8"/>
      <c r="B15" s="107" t="s">
        <v>94</v>
      </c>
      <c r="C15" s="107" t="s">
        <v>83</v>
      </c>
      <c r="D15" s="107" t="s">
        <v>97</v>
      </c>
      <c r="E15" s="105">
        <v>2210106</v>
      </c>
      <c r="F15" s="105" t="s">
        <v>98</v>
      </c>
      <c r="G15" s="106">
        <v>1039.76</v>
      </c>
      <c r="H15" s="108"/>
      <c r="I15" s="108">
        <v>1039.76</v>
      </c>
      <c r="J15" s="108"/>
      <c r="K15" s="108"/>
      <c r="L15" s="25"/>
    </row>
    <row r="16" ht="22.8" customHeight="1" spans="1:12">
      <c r="A16" s="8"/>
      <c r="B16" s="107" t="s">
        <v>94</v>
      </c>
      <c r="C16" s="107" t="s">
        <v>83</v>
      </c>
      <c r="D16" s="107" t="s">
        <v>99</v>
      </c>
      <c r="E16" s="105">
        <v>2210107</v>
      </c>
      <c r="F16" s="105" t="s">
        <v>100</v>
      </c>
      <c r="G16" s="106">
        <v>902</v>
      </c>
      <c r="H16" s="108"/>
      <c r="I16" s="108">
        <v>902</v>
      </c>
      <c r="J16" s="108"/>
      <c r="K16" s="108"/>
      <c r="L16" s="25"/>
    </row>
    <row r="17" ht="22.8" customHeight="1" spans="1:12">
      <c r="A17" s="8"/>
      <c r="B17" s="107" t="s">
        <v>94</v>
      </c>
      <c r="C17" s="107" t="s">
        <v>83</v>
      </c>
      <c r="D17" s="107" t="s">
        <v>101</v>
      </c>
      <c r="E17" s="105">
        <v>2210108</v>
      </c>
      <c r="F17" s="105" t="s">
        <v>102</v>
      </c>
      <c r="G17" s="106">
        <v>7427.28</v>
      </c>
      <c r="H17" s="108"/>
      <c r="I17" s="108">
        <v>7427.28</v>
      </c>
      <c r="J17" s="108"/>
      <c r="K17" s="108"/>
      <c r="L17" s="25"/>
    </row>
    <row r="18" ht="22.8" customHeight="1" spans="1:12">
      <c r="A18" s="8"/>
      <c r="B18" s="107" t="s">
        <v>94</v>
      </c>
      <c r="C18" s="107" t="s">
        <v>86</v>
      </c>
      <c r="D18" s="107" t="s">
        <v>83</v>
      </c>
      <c r="E18" s="105">
        <v>2210201</v>
      </c>
      <c r="F18" s="105" t="s">
        <v>103</v>
      </c>
      <c r="G18" s="106">
        <v>20.77</v>
      </c>
      <c r="H18" s="108">
        <v>20.77</v>
      </c>
      <c r="I18" s="108"/>
      <c r="J18" s="108"/>
      <c r="K18" s="108"/>
      <c r="L18" s="25"/>
    </row>
    <row r="19" ht="22.8" customHeight="1" spans="1:12">
      <c r="A19" s="8"/>
      <c r="B19" s="107" t="s">
        <v>85</v>
      </c>
      <c r="C19" s="107" t="s">
        <v>101</v>
      </c>
      <c r="D19" s="107" t="s">
        <v>104</v>
      </c>
      <c r="E19" s="105">
        <v>2120899</v>
      </c>
      <c r="F19" s="105" t="s">
        <v>105</v>
      </c>
      <c r="G19" s="106">
        <v>414.96</v>
      </c>
      <c r="H19" s="108"/>
      <c r="I19" s="108">
        <v>414.96</v>
      </c>
      <c r="J19" s="108"/>
      <c r="K19" s="108"/>
      <c r="L19" s="25"/>
    </row>
    <row r="20" ht="9.75" customHeight="1" spans="1:12">
      <c r="A20" s="19"/>
      <c r="B20" s="20"/>
      <c r="C20" s="20"/>
      <c r="D20" s="20"/>
      <c r="E20" s="20"/>
      <c r="F20" s="19"/>
      <c r="G20" s="111"/>
      <c r="H20" s="19"/>
      <c r="I20" s="19"/>
      <c r="J20" s="20"/>
      <c r="K20" s="20"/>
      <c r="L20" s="27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H10" sqref="H10"/>
    </sheetView>
  </sheetViews>
  <sheetFormatPr defaultColWidth="10" defaultRowHeight="14.4"/>
  <cols>
    <col min="1" max="1" width="1.53703703703704" customWidth="1"/>
    <col min="2" max="2" width="26.6296296296296" customWidth="1"/>
    <col min="3" max="3" width="10.75" customWidth="1"/>
    <col min="4" max="4" width="33.3425925925926" customWidth="1"/>
    <col min="5" max="5" width="12.25" customWidth="1"/>
    <col min="6" max="6" width="12.5" customWidth="1"/>
    <col min="7" max="7" width="15" customWidth="1"/>
    <col min="8" max="8" width="18.287037037037" customWidth="1"/>
    <col min="9" max="9" width="1.53703703703704" customWidth="1"/>
    <col min="10" max="12" width="9.76851851851852" customWidth="1"/>
  </cols>
  <sheetData>
    <row r="1" ht="16.25" customHeight="1" spans="1:9">
      <c r="A1" s="89"/>
      <c r="B1" s="2"/>
      <c r="C1" s="90"/>
      <c r="D1" s="90"/>
      <c r="E1" s="28"/>
      <c r="F1" s="28"/>
      <c r="G1" s="28"/>
      <c r="H1" s="91" t="s">
        <v>106</v>
      </c>
      <c r="I1" s="86" t="s">
        <v>2</v>
      </c>
    </row>
    <row r="2" ht="22.8" customHeight="1" spans="1:9">
      <c r="A2" s="90"/>
      <c r="B2" s="92" t="s">
        <v>107</v>
      </c>
      <c r="C2" s="92"/>
      <c r="D2" s="92"/>
      <c r="E2" s="92"/>
      <c r="F2" s="92"/>
      <c r="G2" s="92"/>
      <c r="H2" s="92"/>
      <c r="I2" s="86"/>
    </row>
    <row r="3" ht="19.55" customHeight="1" spans="1:9">
      <c r="A3" s="93"/>
      <c r="B3" s="5" t="s">
        <v>4</v>
      </c>
      <c r="C3" s="5"/>
      <c r="D3" s="66"/>
      <c r="E3" s="66"/>
      <c r="F3" s="66"/>
      <c r="G3" s="66"/>
      <c r="H3" s="94" t="s">
        <v>5</v>
      </c>
      <c r="I3" s="87"/>
    </row>
    <row r="4" ht="24.4" customHeight="1" spans="1:9">
      <c r="A4" s="95"/>
      <c r="B4" s="39" t="s">
        <v>6</v>
      </c>
      <c r="C4" s="39"/>
      <c r="D4" s="39" t="s">
        <v>7</v>
      </c>
      <c r="E4" s="39"/>
      <c r="F4" s="39"/>
      <c r="G4" s="39"/>
      <c r="H4" s="39"/>
      <c r="I4" s="63"/>
    </row>
    <row r="5" ht="24.4" customHeight="1" spans="1:9">
      <c r="A5" s="95"/>
      <c r="B5" s="39" t="s">
        <v>8</v>
      </c>
      <c r="C5" s="39" t="s">
        <v>9</v>
      </c>
      <c r="D5" s="39" t="s">
        <v>8</v>
      </c>
      <c r="E5" s="39" t="s">
        <v>58</v>
      </c>
      <c r="F5" s="39" t="s">
        <v>108</v>
      </c>
      <c r="G5" s="39" t="s">
        <v>109</v>
      </c>
      <c r="H5" s="39" t="s">
        <v>110</v>
      </c>
      <c r="I5" s="63"/>
    </row>
    <row r="6" ht="22.8" customHeight="1" spans="1:9">
      <c r="A6" s="6"/>
      <c r="B6" s="59" t="s">
        <v>111</v>
      </c>
      <c r="C6" s="45">
        <f>SUM(C7:C9)</f>
        <v>2252.61</v>
      </c>
      <c r="D6" s="59" t="s">
        <v>112</v>
      </c>
      <c r="E6" s="45">
        <f>F6+G6+H6</f>
        <v>10265.35</v>
      </c>
      <c r="F6" s="45">
        <v>9850.39</v>
      </c>
      <c r="G6" s="45">
        <v>414.96</v>
      </c>
      <c r="H6" s="45"/>
      <c r="I6" s="25"/>
    </row>
    <row r="7" ht="22.8" customHeight="1" spans="1:9">
      <c r="A7" s="6"/>
      <c r="B7" s="59" t="s">
        <v>113</v>
      </c>
      <c r="C7" s="45">
        <v>2222.61</v>
      </c>
      <c r="D7" s="59" t="s">
        <v>114</v>
      </c>
      <c r="E7" s="45">
        <f t="shared" ref="E7:E33" si="0">F7+G7+H7</f>
        <v>0</v>
      </c>
      <c r="F7" s="45"/>
      <c r="G7" s="45"/>
      <c r="H7" s="45"/>
      <c r="I7" s="25"/>
    </row>
    <row r="8" ht="22.8" customHeight="1" spans="1:9">
      <c r="A8" s="6"/>
      <c r="B8" s="59" t="s">
        <v>115</v>
      </c>
      <c r="C8" s="45">
        <f>'2-1'!K7</f>
        <v>30</v>
      </c>
      <c r="D8" s="59" t="s">
        <v>116</v>
      </c>
      <c r="E8" s="45">
        <f t="shared" si="0"/>
        <v>0</v>
      </c>
      <c r="F8" s="45"/>
      <c r="G8" s="45"/>
      <c r="H8" s="45"/>
      <c r="I8" s="25"/>
    </row>
    <row r="9" ht="22.8" customHeight="1" spans="1:9">
      <c r="A9" s="6"/>
      <c r="B9" s="59" t="s">
        <v>117</v>
      </c>
      <c r="C9" s="45">
        <f>'2-1'!N7</f>
        <v>0</v>
      </c>
      <c r="D9" s="59" t="s">
        <v>118</v>
      </c>
      <c r="E9" s="45">
        <f t="shared" si="0"/>
        <v>0</v>
      </c>
      <c r="F9" s="45"/>
      <c r="G9" s="45"/>
      <c r="H9" s="45"/>
      <c r="I9" s="25"/>
    </row>
    <row r="10" ht="22.8" customHeight="1" spans="1:9">
      <c r="A10" s="6"/>
      <c r="B10" s="59" t="s">
        <v>119</v>
      </c>
      <c r="C10" s="45">
        <v>8012.74</v>
      </c>
      <c r="D10" s="59" t="s">
        <v>120</v>
      </c>
      <c r="E10" s="45">
        <f t="shared" si="0"/>
        <v>0</v>
      </c>
      <c r="F10" s="45"/>
      <c r="G10" s="45"/>
      <c r="H10" s="45"/>
      <c r="I10" s="25"/>
    </row>
    <row r="11" ht="22.8" customHeight="1" spans="1:9">
      <c r="A11" s="6"/>
      <c r="B11" s="59" t="s">
        <v>113</v>
      </c>
      <c r="C11" s="45">
        <v>7627.88</v>
      </c>
      <c r="D11" s="59" t="s">
        <v>121</v>
      </c>
      <c r="E11" s="45">
        <f t="shared" si="0"/>
        <v>0</v>
      </c>
      <c r="F11" s="45"/>
      <c r="G11" s="45"/>
      <c r="H11" s="45"/>
      <c r="I11" s="25"/>
    </row>
    <row r="12" ht="22.8" customHeight="1" spans="1:9">
      <c r="A12" s="6"/>
      <c r="B12" s="59" t="s">
        <v>115</v>
      </c>
      <c r="C12" s="45">
        <v>384.96</v>
      </c>
      <c r="D12" s="59" t="s">
        <v>122</v>
      </c>
      <c r="E12" s="45">
        <f t="shared" si="0"/>
        <v>0</v>
      </c>
      <c r="F12" s="45"/>
      <c r="G12" s="45"/>
      <c r="H12" s="45"/>
      <c r="I12" s="25"/>
    </row>
    <row r="13" ht="22.8" customHeight="1" spans="1:9">
      <c r="A13" s="6"/>
      <c r="B13" s="59" t="s">
        <v>117</v>
      </c>
      <c r="C13" s="45">
        <f>'2-1'!AH7</f>
        <v>0</v>
      </c>
      <c r="D13" s="59" t="s">
        <v>123</v>
      </c>
      <c r="E13" s="45">
        <f t="shared" si="0"/>
        <v>0</v>
      </c>
      <c r="F13" s="45"/>
      <c r="G13" s="45"/>
      <c r="H13" s="45"/>
      <c r="I13" s="25"/>
    </row>
    <row r="14" ht="22.8" customHeight="1" spans="1:9">
      <c r="A14" s="6"/>
      <c r="B14" s="59" t="s">
        <v>124</v>
      </c>
      <c r="C14" s="45"/>
      <c r="D14" s="59" t="s">
        <v>125</v>
      </c>
      <c r="E14" s="45">
        <f t="shared" si="0"/>
        <v>27.7</v>
      </c>
      <c r="F14" s="45">
        <v>27.7</v>
      </c>
      <c r="G14" s="45"/>
      <c r="H14" s="45"/>
      <c r="I14" s="25"/>
    </row>
    <row r="15" ht="22.8" customHeight="1" spans="1:9">
      <c r="A15" s="6"/>
      <c r="B15" s="59" t="s">
        <v>124</v>
      </c>
      <c r="C15" s="45"/>
      <c r="D15" s="59" t="s">
        <v>126</v>
      </c>
      <c r="E15" s="45">
        <f t="shared" si="0"/>
        <v>0</v>
      </c>
      <c r="F15" s="45"/>
      <c r="G15" s="45"/>
      <c r="H15" s="45"/>
      <c r="I15" s="25"/>
    </row>
    <row r="16" ht="22.8" customHeight="1" spans="1:9">
      <c r="A16" s="6"/>
      <c r="B16" s="59" t="s">
        <v>124</v>
      </c>
      <c r="C16" s="45"/>
      <c r="D16" s="59" t="s">
        <v>127</v>
      </c>
      <c r="E16" s="45">
        <f t="shared" si="0"/>
        <v>13.85</v>
      </c>
      <c r="F16" s="45">
        <v>13.85</v>
      </c>
      <c r="G16" s="45"/>
      <c r="H16" s="45"/>
      <c r="I16" s="25"/>
    </row>
    <row r="17" ht="22.8" customHeight="1" spans="1:9">
      <c r="A17" s="6"/>
      <c r="B17" s="59" t="s">
        <v>124</v>
      </c>
      <c r="C17" s="45"/>
      <c r="D17" s="59" t="s">
        <v>128</v>
      </c>
      <c r="E17" s="45">
        <f t="shared" si="0"/>
        <v>0</v>
      </c>
      <c r="F17" s="45"/>
      <c r="G17" s="45"/>
      <c r="H17" s="45"/>
      <c r="I17" s="25"/>
    </row>
    <row r="18" ht="22.8" customHeight="1" spans="1:9">
      <c r="A18" s="6"/>
      <c r="B18" s="59" t="s">
        <v>124</v>
      </c>
      <c r="C18" s="45"/>
      <c r="D18" s="59" t="s">
        <v>129</v>
      </c>
      <c r="E18" s="45">
        <f t="shared" si="0"/>
        <v>657.99</v>
      </c>
      <c r="F18" s="45">
        <v>243.03</v>
      </c>
      <c r="G18" s="45">
        <v>414.96</v>
      </c>
      <c r="H18" s="45"/>
      <c r="I18" s="25"/>
    </row>
    <row r="19" ht="22.8" customHeight="1" spans="1:9">
      <c r="A19" s="6"/>
      <c r="B19" s="59" t="s">
        <v>124</v>
      </c>
      <c r="C19" s="45"/>
      <c r="D19" s="59" t="s">
        <v>130</v>
      </c>
      <c r="E19" s="45">
        <f t="shared" si="0"/>
        <v>0</v>
      </c>
      <c r="F19" s="45"/>
      <c r="G19" s="45"/>
      <c r="H19" s="45"/>
      <c r="I19" s="25"/>
    </row>
    <row r="20" ht="22.8" customHeight="1" spans="1:9">
      <c r="A20" s="6"/>
      <c r="B20" s="59" t="s">
        <v>124</v>
      </c>
      <c r="C20" s="45"/>
      <c r="D20" s="59" t="s">
        <v>131</v>
      </c>
      <c r="E20" s="45">
        <f t="shared" si="0"/>
        <v>0</v>
      </c>
      <c r="F20" s="45"/>
      <c r="G20" s="45"/>
      <c r="H20" s="45"/>
      <c r="I20" s="25"/>
    </row>
    <row r="21" ht="22.8" customHeight="1" spans="1:9">
      <c r="A21" s="6"/>
      <c r="B21" s="59" t="s">
        <v>124</v>
      </c>
      <c r="C21" s="45"/>
      <c r="D21" s="59" t="s">
        <v>132</v>
      </c>
      <c r="E21" s="45">
        <f t="shared" si="0"/>
        <v>0</v>
      </c>
      <c r="F21" s="45"/>
      <c r="G21" s="45"/>
      <c r="H21" s="45"/>
      <c r="I21" s="25"/>
    </row>
    <row r="22" ht="22.8" customHeight="1" spans="1:9">
      <c r="A22" s="6"/>
      <c r="B22" s="59" t="s">
        <v>124</v>
      </c>
      <c r="C22" s="45"/>
      <c r="D22" s="59" t="s">
        <v>133</v>
      </c>
      <c r="E22" s="45">
        <f t="shared" si="0"/>
        <v>0</v>
      </c>
      <c r="F22" s="45"/>
      <c r="G22" s="45"/>
      <c r="H22" s="45"/>
      <c r="I22" s="25"/>
    </row>
    <row r="23" ht="22.8" customHeight="1" spans="1:9">
      <c r="A23" s="6"/>
      <c r="B23" s="59" t="s">
        <v>124</v>
      </c>
      <c r="C23" s="45"/>
      <c r="D23" s="59" t="s">
        <v>134</v>
      </c>
      <c r="E23" s="45">
        <f t="shared" si="0"/>
        <v>0</v>
      </c>
      <c r="F23" s="45"/>
      <c r="G23" s="45"/>
      <c r="H23" s="45"/>
      <c r="I23" s="25"/>
    </row>
    <row r="24" ht="22.8" customHeight="1" spans="1:9">
      <c r="A24" s="6"/>
      <c r="B24" s="59" t="s">
        <v>124</v>
      </c>
      <c r="C24" s="45"/>
      <c r="D24" s="59" t="s">
        <v>135</v>
      </c>
      <c r="E24" s="45">
        <f t="shared" si="0"/>
        <v>0</v>
      </c>
      <c r="F24" s="45"/>
      <c r="G24" s="45"/>
      <c r="H24" s="45"/>
      <c r="I24" s="25"/>
    </row>
    <row r="25" ht="22.8" customHeight="1" spans="1:9">
      <c r="A25" s="6"/>
      <c r="B25" s="59" t="s">
        <v>124</v>
      </c>
      <c r="C25" s="45"/>
      <c r="D25" s="59" t="s">
        <v>136</v>
      </c>
      <c r="E25" s="45">
        <f t="shared" si="0"/>
        <v>0</v>
      </c>
      <c r="F25" s="45"/>
      <c r="G25" s="45"/>
      <c r="H25" s="45"/>
      <c r="I25" s="25"/>
    </row>
    <row r="26" ht="22.8" customHeight="1" spans="1:9">
      <c r="A26" s="6"/>
      <c r="B26" s="59" t="s">
        <v>124</v>
      </c>
      <c r="C26" s="45"/>
      <c r="D26" s="59" t="s">
        <v>137</v>
      </c>
      <c r="E26" s="45">
        <f t="shared" si="0"/>
        <v>9565.81</v>
      </c>
      <c r="F26" s="45">
        <v>9565.81</v>
      </c>
      <c r="G26" s="45"/>
      <c r="H26" s="45"/>
      <c r="I26" s="25"/>
    </row>
    <row r="27" ht="22.8" customHeight="1" spans="1:9">
      <c r="A27" s="6"/>
      <c r="B27" s="59" t="s">
        <v>124</v>
      </c>
      <c r="C27" s="45"/>
      <c r="D27" s="59" t="s">
        <v>138</v>
      </c>
      <c r="E27" s="45">
        <f t="shared" si="0"/>
        <v>0</v>
      </c>
      <c r="F27" s="45"/>
      <c r="G27" s="45"/>
      <c r="H27" s="45"/>
      <c r="I27" s="25"/>
    </row>
    <row r="28" ht="22.8" customHeight="1" spans="1:9">
      <c r="A28" s="6"/>
      <c r="B28" s="59" t="s">
        <v>124</v>
      </c>
      <c r="C28" s="45"/>
      <c r="D28" s="59" t="s">
        <v>139</v>
      </c>
      <c r="E28" s="45">
        <f t="shared" si="0"/>
        <v>0</v>
      </c>
      <c r="F28" s="45"/>
      <c r="G28" s="45"/>
      <c r="H28" s="45"/>
      <c r="I28" s="25"/>
    </row>
    <row r="29" ht="22.8" customHeight="1" spans="1:9">
      <c r="A29" s="6"/>
      <c r="B29" s="59" t="s">
        <v>124</v>
      </c>
      <c r="C29" s="45"/>
      <c r="D29" s="59" t="s">
        <v>140</v>
      </c>
      <c r="E29" s="45">
        <f t="shared" si="0"/>
        <v>0</v>
      </c>
      <c r="F29" s="45"/>
      <c r="G29" s="45"/>
      <c r="H29" s="45"/>
      <c r="I29" s="25"/>
    </row>
    <row r="30" ht="22.8" customHeight="1" spans="1:9">
      <c r="A30" s="6"/>
      <c r="B30" s="59" t="s">
        <v>124</v>
      </c>
      <c r="C30" s="45"/>
      <c r="D30" s="59" t="s">
        <v>141</v>
      </c>
      <c r="E30" s="45">
        <f t="shared" si="0"/>
        <v>0</v>
      </c>
      <c r="F30" s="45"/>
      <c r="G30" s="45"/>
      <c r="H30" s="45"/>
      <c r="I30" s="25"/>
    </row>
    <row r="31" ht="22.8" customHeight="1" spans="1:9">
      <c r="A31" s="6"/>
      <c r="B31" s="59" t="s">
        <v>124</v>
      </c>
      <c r="C31" s="45"/>
      <c r="D31" s="59" t="s">
        <v>142</v>
      </c>
      <c r="E31" s="45">
        <f t="shared" si="0"/>
        <v>0</v>
      </c>
      <c r="F31" s="45"/>
      <c r="G31" s="45"/>
      <c r="H31" s="45"/>
      <c r="I31" s="25"/>
    </row>
    <row r="32" ht="22.8" customHeight="1" spans="1:9">
      <c r="A32" s="6"/>
      <c r="B32" s="59" t="s">
        <v>124</v>
      </c>
      <c r="C32" s="45"/>
      <c r="D32" s="59" t="s">
        <v>143</v>
      </c>
      <c r="E32" s="45">
        <f t="shared" si="0"/>
        <v>0</v>
      </c>
      <c r="F32" s="45"/>
      <c r="G32" s="45"/>
      <c r="H32" s="45"/>
      <c r="I32" s="25"/>
    </row>
    <row r="33" ht="22.8" customHeight="1" spans="1:9">
      <c r="A33" s="6"/>
      <c r="B33" s="59" t="s">
        <v>124</v>
      </c>
      <c r="C33" s="45"/>
      <c r="D33" s="59" t="s">
        <v>144</v>
      </c>
      <c r="E33" s="45">
        <f t="shared" si="0"/>
        <v>0</v>
      </c>
      <c r="F33" s="45"/>
      <c r="G33" s="45"/>
      <c r="H33" s="45"/>
      <c r="I33" s="25"/>
    </row>
    <row r="34" ht="9.75" customHeight="1" spans="1:9">
      <c r="A34" s="96"/>
      <c r="B34" s="96"/>
      <c r="C34" s="96"/>
      <c r="D34" s="57"/>
      <c r="E34" s="96"/>
      <c r="F34" s="96"/>
      <c r="G34" s="96"/>
      <c r="H34" s="96"/>
      <c r="I34" s="65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6"/>
  <sheetViews>
    <sheetView topLeftCell="L1" workbookViewId="0">
      <pane ySplit="6" topLeftCell="A7" activePane="bottomLeft" state="frozen"/>
      <selection/>
      <selection pane="bottomLeft" activeCell="Q16" sqref="Q16"/>
    </sheetView>
  </sheetViews>
  <sheetFormatPr defaultColWidth="10" defaultRowHeight="14.4"/>
  <cols>
    <col min="1" max="1" width="1.53703703703704" customWidth="1"/>
    <col min="2" max="2" width="6.14814814814815" customWidth="1"/>
    <col min="3" max="3" width="6.14814814814815" style="68" customWidth="1"/>
    <col min="4" max="4" width="8.12962962962963" customWidth="1"/>
    <col min="5" max="5" width="21.1296296296296" customWidth="1"/>
    <col min="6" max="6" width="11" customWidth="1"/>
    <col min="7" max="8" width="11.3981481481481" customWidth="1"/>
    <col min="9" max="17" width="10.2592592592593" customWidth="1"/>
    <col min="18" max="18" width="9.87962962962963" customWidth="1"/>
    <col min="19" max="19" width="10.2592592592593" customWidth="1"/>
    <col min="20" max="20" width="9.5" customWidth="1"/>
    <col min="21" max="22" width="10.2592592592593" customWidth="1"/>
    <col min="23" max="23" width="8.37962962962963" customWidth="1"/>
    <col min="24" max="24" width="5.87962962962963" customWidth="1"/>
    <col min="25" max="25" width="6" customWidth="1"/>
    <col min="26" max="26" width="8.37962962962963" customWidth="1"/>
    <col min="27" max="27" width="7.75" customWidth="1"/>
    <col min="28" max="28" width="5.12962962962963" customWidth="1"/>
    <col min="29" max="29" width="6.62962962962963" customWidth="1"/>
    <col min="30" max="30" width="7.5" customWidth="1"/>
    <col min="31" max="31" width="6.87962962962963" customWidth="1"/>
    <col min="32" max="32" width="6.5" customWidth="1"/>
    <col min="33" max="33" width="6.75" customWidth="1"/>
    <col min="34" max="34" width="7.12962962962963" customWidth="1"/>
    <col min="35" max="35" width="8.25" customWidth="1"/>
    <col min="36" max="36" width="8.5" customWidth="1"/>
    <col min="37" max="37" width="8.75" customWidth="1"/>
    <col min="38" max="39" width="8.25" customWidth="1"/>
    <col min="40" max="40" width="1.53703703703704" customWidth="1"/>
    <col min="41" max="42" width="9.76851851851852" customWidth="1"/>
  </cols>
  <sheetData>
    <row r="1" ht="11" customHeight="1" spans="1:40">
      <c r="A1" s="2"/>
      <c r="B1" s="2"/>
      <c r="C1" s="69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55" t="s">
        <v>145</v>
      </c>
      <c r="AN1" s="86"/>
    </row>
    <row r="2" ht="15" customHeight="1" spans="1:40">
      <c r="A2" s="1"/>
      <c r="B2" s="70" t="s">
        <v>146</v>
      </c>
      <c r="C2" s="71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86"/>
    </row>
    <row r="3" ht="15" customHeight="1" spans="1:40">
      <c r="A3" s="4"/>
      <c r="B3" s="5" t="s">
        <v>4</v>
      </c>
      <c r="C3" s="72"/>
      <c r="D3" s="5"/>
      <c r="E3" s="5"/>
      <c r="F3" s="66"/>
      <c r="G3" s="4"/>
      <c r="H3" s="56"/>
      <c r="I3" s="66"/>
      <c r="J3" s="66"/>
      <c r="K3" s="84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56" t="s">
        <v>5</v>
      </c>
      <c r="AM3" s="56"/>
      <c r="AN3" s="87"/>
    </row>
    <row r="4" ht="24.4" customHeight="1" spans="1:40">
      <c r="A4" s="6"/>
      <c r="B4" s="73" t="s">
        <v>8</v>
      </c>
      <c r="C4" s="74"/>
      <c r="D4" s="73"/>
      <c r="E4" s="73"/>
      <c r="F4" s="73" t="s">
        <v>147</v>
      </c>
      <c r="G4" s="73" t="s">
        <v>148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149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150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63"/>
    </row>
    <row r="5" ht="24.4" customHeight="1" spans="1:40">
      <c r="A5" s="6"/>
      <c r="B5" s="73" t="s">
        <v>79</v>
      </c>
      <c r="C5" s="74"/>
      <c r="D5" s="73" t="s">
        <v>69</v>
      </c>
      <c r="E5" s="73" t="s">
        <v>70</v>
      </c>
      <c r="F5" s="73"/>
      <c r="G5" s="73" t="s">
        <v>58</v>
      </c>
      <c r="H5" s="73" t="s">
        <v>151</v>
      </c>
      <c r="I5" s="73"/>
      <c r="J5" s="73"/>
      <c r="K5" s="73" t="s">
        <v>152</v>
      </c>
      <c r="L5" s="73"/>
      <c r="M5" s="73"/>
      <c r="N5" s="73" t="s">
        <v>153</v>
      </c>
      <c r="O5" s="73"/>
      <c r="P5" s="73"/>
      <c r="Q5" s="73" t="s">
        <v>58</v>
      </c>
      <c r="R5" s="73" t="s">
        <v>151</v>
      </c>
      <c r="S5" s="73"/>
      <c r="T5" s="73"/>
      <c r="U5" s="73" t="s">
        <v>152</v>
      </c>
      <c r="V5" s="73"/>
      <c r="W5" s="73"/>
      <c r="X5" s="73" t="s">
        <v>153</v>
      </c>
      <c r="Y5" s="73"/>
      <c r="Z5" s="73"/>
      <c r="AA5" s="73" t="s">
        <v>58</v>
      </c>
      <c r="AB5" s="73" t="s">
        <v>151</v>
      </c>
      <c r="AC5" s="73"/>
      <c r="AD5" s="73"/>
      <c r="AE5" s="73" t="s">
        <v>152</v>
      </c>
      <c r="AF5" s="73"/>
      <c r="AG5" s="73"/>
      <c r="AH5" s="73" t="s">
        <v>153</v>
      </c>
      <c r="AI5" s="73"/>
      <c r="AJ5" s="73"/>
      <c r="AK5" s="73" t="s">
        <v>154</v>
      </c>
      <c r="AL5" s="73"/>
      <c r="AM5" s="73"/>
      <c r="AN5" s="63"/>
    </row>
    <row r="6" ht="24.4" customHeight="1" spans="1:40">
      <c r="A6" s="57"/>
      <c r="B6" s="73" t="s">
        <v>80</v>
      </c>
      <c r="C6" s="74" t="s">
        <v>81</v>
      </c>
      <c r="D6" s="73"/>
      <c r="E6" s="73"/>
      <c r="F6" s="73"/>
      <c r="G6" s="73"/>
      <c r="H6" s="73" t="s">
        <v>155</v>
      </c>
      <c r="I6" s="73" t="s">
        <v>75</v>
      </c>
      <c r="J6" s="73" t="s">
        <v>76</v>
      </c>
      <c r="K6" s="73" t="s">
        <v>155</v>
      </c>
      <c r="L6" s="73" t="s">
        <v>75</v>
      </c>
      <c r="M6" s="73" t="s">
        <v>76</v>
      </c>
      <c r="N6" s="73" t="s">
        <v>155</v>
      </c>
      <c r="O6" s="73" t="s">
        <v>75</v>
      </c>
      <c r="P6" s="73" t="s">
        <v>76</v>
      </c>
      <c r="Q6" s="73"/>
      <c r="R6" s="73" t="s">
        <v>155</v>
      </c>
      <c r="S6" s="73" t="s">
        <v>75</v>
      </c>
      <c r="T6" s="73" t="s">
        <v>76</v>
      </c>
      <c r="U6" s="73" t="s">
        <v>155</v>
      </c>
      <c r="V6" s="73" t="s">
        <v>75</v>
      </c>
      <c r="W6" s="73" t="s">
        <v>76</v>
      </c>
      <c r="X6" s="73" t="s">
        <v>155</v>
      </c>
      <c r="Y6" s="73" t="s">
        <v>75</v>
      </c>
      <c r="Z6" s="73" t="s">
        <v>76</v>
      </c>
      <c r="AA6" s="73"/>
      <c r="AB6" s="73" t="s">
        <v>155</v>
      </c>
      <c r="AC6" s="73" t="s">
        <v>75</v>
      </c>
      <c r="AD6" s="73" t="s">
        <v>76</v>
      </c>
      <c r="AE6" s="73" t="s">
        <v>155</v>
      </c>
      <c r="AF6" s="73" t="s">
        <v>75</v>
      </c>
      <c r="AG6" s="73" t="s">
        <v>76</v>
      </c>
      <c r="AH6" s="73" t="s">
        <v>155</v>
      </c>
      <c r="AI6" s="73" t="s">
        <v>75</v>
      </c>
      <c r="AJ6" s="73" t="s">
        <v>76</v>
      </c>
      <c r="AK6" s="73" t="s">
        <v>155</v>
      </c>
      <c r="AL6" s="73" t="s">
        <v>75</v>
      </c>
      <c r="AM6" s="73" t="s">
        <v>76</v>
      </c>
      <c r="AN6" s="63"/>
    </row>
    <row r="7" ht="12" customHeight="1" spans="1:40">
      <c r="A7" s="6"/>
      <c r="B7" s="75"/>
      <c r="C7" s="76"/>
      <c r="D7" s="75"/>
      <c r="E7" s="77" t="s">
        <v>71</v>
      </c>
      <c r="F7" s="78">
        <v>10265.35</v>
      </c>
      <c r="G7" s="78">
        <f t="shared" ref="G7:AM7" si="0">G8</f>
        <v>310.71</v>
      </c>
      <c r="H7" s="78">
        <f t="shared" si="0"/>
        <v>280.71</v>
      </c>
      <c r="I7" s="78">
        <f t="shared" si="0"/>
        <v>280.71</v>
      </c>
      <c r="J7" s="78">
        <f t="shared" si="0"/>
        <v>3.9</v>
      </c>
      <c r="K7" s="78">
        <v>30</v>
      </c>
      <c r="L7" s="78">
        <f t="shared" si="0"/>
        <v>0</v>
      </c>
      <c r="M7" s="78">
        <v>30</v>
      </c>
      <c r="N7" s="78">
        <f t="shared" si="0"/>
        <v>0</v>
      </c>
      <c r="O7" s="78">
        <f t="shared" si="0"/>
        <v>0</v>
      </c>
      <c r="P7" s="78">
        <f t="shared" si="0"/>
        <v>0</v>
      </c>
      <c r="Q7" s="78">
        <v>1938</v>
      </c>
      <c r="R7" s="78">
        <v>1938</v>
      </c>
      <c r="S7" s="78">
        <f t="shared" si="0"/>
        <v>0</v>
      </c>
      <c r="T7" s="78">
        <v>1938</v>
      </c>
      <c r="U7" s="78">
        <f t="shared" si="0"/>
        <v>0</v>
      </c>
      <c r="V7" s="78">
        <f t="shared" si="0"/>
        <v>0</v>
      </c>
      <c r="W7" s="78">
        <f t="shared" si="0"/>
        <v>0</v>
      </c>
      <c r="X7" s="78">
        <f t="shared" si="0"/>
        <v>0</v>
      </c>
      <c r="Y7" s="78">
        <f t="shared" si="0"/>
        <v>0</v>
      </c>
      <c r="Z7" s="78">
        <f t="shared" si="0"/>
        <v>0</v>
      </c>
      <c r="AA7" s="78">
        <f t="shared" si="0"/>
        <v>8012.74</v>
      </c>
      <c r="AB7" s="78">
        <f t="shared" si="0"/>
        <v>0</v>
      </c>
      <c r="AC7" s="78">
        <f t="shared" si="0"/>
        <v>0</v>
      </c>
      <c r="AD7" s="78">
        <f t="shared" si="0"/>
        <v>0</v>
      </c>
      <c r="AE7" s="78">
        <f t="shared" si="0"/>
        <v>0</v>
      </c>
      <c r="AF7" s="78">
        <f t="shared" si="0"/>
        <v>0</v>
      </c>
      <c r="AG7" s="78">
        <f t="shared" si="0"/>
        <v>0</v>
      </c>
      <c r="AH7" s="78">
        <f t="shared" si="0"/>
        <v>0</v>
      </c>
      <c r="AI7" s="78">
        <f t="shared" si="0"/>
        <v>0</v>
      </c>
      <c r="AJ7" s="78">
        <f t="shared" si="0"/>
        <v>0</v>
      </c>
      <c r="AK7" s="78">
        <f t="shared" si="0"/>
        <v>8012.74</v>
      </c>
      <c r="AL7" s="78">
        <v>20.01</v>
      </c>
      <c r="AM7" s="78">
        <v>7992.73</v>
      </c>
      <c r="AN7" s="63"/>
    </row>
    <row r="8" ht="12" customHeight="1" spans="1:40">
      <c r="A8" s="6"/>
      <c r="B8" s="79" t="s">
        <v>22</v>
      </c>
      <c r="C8" s="80" t="s">
        <v>22</v>
      </c>
      <c r="D8" s="81"/>
      <c r="E8" s="81" t="s">
        <v>22</v>
      </c>
      <c r="F8" s="82">
        <v>305.35</v>
      </c>
      <c r="G8" s="82">
        <f t="shared" ref="G8:G24" si="1">H8+K8+N8</f>
        <v>310.71</v>
      </c>
      <c r="H8" s="82">
        <v>280.71</v>
      </c>
      <c r="I8" s="82">
        <v>280.71</v>
      </c>
      <c r="J8" s="82">
        <v>3.9</v>
      </c>
      <c r="K8" s="82">
        <v>30</v>
      </c>
      <c r="L8" s="82"/>
      <c r="M8" s="82"/>
      <c r="N8" s="82">
        <f t="shared" ref="N8:N24" si="2">O8+P8</f>
        <v>0</v>
      </c>
      <c r="O8" s="82"/>
      <c r="P8" s="82"/>
      <c r="Q8" s="82">
        <f t="shared" ref="Q8:Q24" si="3">R8+U8+X8</f>
        <v>0</v>
      </c>
      <c r="R8" s="82">
        <f t="shared" ref="R8:R24" si="4">S8+T8</f>
        <v>0</v>
      </c>
      <c r="S8" s="82"/>
      <c r="T8" s="82"/>
      <c r="U8" s="82">
        <f t="shared" ref="U8:U24" si="5">V8+W8</f>
        <v>0</v>
      </c>
      <c r="V8" s="82"/>
      <c r="W8" s="82"/>
      <c r="X8" s="82">
        <f t="shared" ref="X8:X24" si="6">Y8+Z8</f>
        <v>0</v>
      </c>
      <c r="Y8" s="82"/>
      <c r="Z8" s="82"/>
      <c r="AA8" s="82">
        <f t="shared" ref="AA8:AA24" si="7">AB8+AE8+AH8+AK8</f>
        <v>8012.74</v>
      </c>
      <c r="AB8" s="82">
        <f t="shared" ref="AB8:AB24" si="8">AC8+AD8</f>
        <v>0</v>
      </c>
      <c r="AC8" s="82"/>
      <c r="AD8" s="82"/>
      <c r="AE8" s="82">
        <f t="shared" ref="AE8:AE24" si="9">AF8+AG8</f>
        <v>0</v>
      </c>
      <c r="AF8" s="82"/>
      <c r="AG8" s="82"/>
      <c r="AH8" s="82">
        <f t="shared" ref="AH8:AH24" si="10">AI8+AJ8</f>
        <v>0</v>
      </c>
      <c r="AI8" s="82"/>
      <c r="AJ8" s="82"/>
      <c r="AK8" s="82">
        <f t="shared" ref="AK8:AK24" si="11">AL8+AM8</f>
        <v>8012.74</v>
      </c>
      <c r="AL8" s="78">
        <v>20.01</v>
      </c>
      <c r="AM8" s="78">
        <v>7992.73</v>
      </c>
      <c r="AN8" s="63"/>
    </row>
    <row r="9" ht="12" customHeight="1" spans="1:40">
      <c r="A9" s="6"/>
      <c r="B9" s="79" t="s">
        <v>22</v>
      </c>
      <c r="C9" s="80" t="s">
        <v>22</v>
      </c>
      <c r="D9" s="81">
        <v>137001</v>
      </c>
      <c r="E9" s="81" t="s">
        <v>72</v>
      </c>
      <c r="F9" s="82">
        <v>305.35</v>
      </c>
      <c r="G9" s="82">
        <f t="shared" si="1"/>
        <v>310.71</v>
      </c>
      <c r="H9" s="82">
        <v>280.71</v>
      </c>
      <c r="I9" s="82">
        <v>280.71</v>
      </c>
      <c r="J9" s="82">
        <v>3.9</v>
      </c>
      <c r="K9" s="82">
        <v>30</v>
      </c>
      <c r="L9" s="82"/>
      <c r="M9" s="82"/>
      <c r="N9" s="82">
        <f t="shared" si="2"/>
        <v>0</v>
      </c>
      <c r="O9" s="82"/>
      <c r="P9" s="82"/>
      <c r="Q9" s="82">
        <f t="shared" si="3"/>
        <v>0</v>
      </c>
      <c r="R9" s="82">
        <f t="shared" si="4"/>
        <v>0</v>
      </c>
      <c r="S9" s="82"/>
      <c r="T9" s="82"/>
      <c r="U9" s="82">
        <f t="shared" si="5"/>
        <v>0</v>
      </c>
      <c r="V9" s="82"/>
      <c r="W9" s="82"/>
      <c r="X9" s="82">
        <f t="shared" si="6"/>
        <v>0</v>
      </c>
      <c r="Y9" s="82"/>
      <c r="Z9" s="82"/>
      <c r="AA9" s="82">
        <f t="shared" si="7"/>
        <v>8012.74</v>
      </c>
      <c r="AB9" s="82">
        <f t="shared" si="8"/>
        <v>0</v>
      </c>
      <c r="AC9" s="82"/>
      <c r="AD9" s="82"/>
      <c r="AE9" s="82">
        <f t="shared" si="9"/>
        <v>0</v>
      </c>
      <c r="AF9" s="82"/>
      <c r="AG9" s="82"/>
      <c r="AH9" s="82">
        <f t="shared" si="10"/>
        <v>0</v>
      </c>
      <c r="AI9" s="82"/>
      <c r="AJ9" s="82"/>
      <c r="AK9" s="82">
        <f t="shared" si="11"/>
        <v>8012.74</v>
      </c>
      <c r="AL9" s="78">
        <v>20.01</v>
      </c>
      <c r="AM9" s="78">
        <v>7992.73</v>
      </c>
      <c r="AN9" s="63"/>
    </row>
    <row r="10" ht="12" customHeight="1" spans="1:40">
      <c r="A10" s="6"/>
      <c r="B10" s="79" t="s">
        <v>22</v>
      </c>
      <c r="C10" s="80" t="s">
        <v>22</v>
      </c>
      <c r="D10" s="81">
        <v>301</v>
      </c>
      <c r="E10" s="81" t="s">
        <v>156</v>
      </c>
      <c r="F10" s="82">
        <f t="shared" ref="F10:F24" si="12">G10+Q10+AA10</f>
        <v>251.39</v>
      </c>
      <c r="G10" s="82">
        <f t="shared" si="1"/>
        <v>236.5</v>
      </c>
      <c r="H10" s="82">
        <f t="shared" ref="H10:H24" si="13">I10+J10</f>
        <v>236.5</v>
      </c>
      <c r="I10" s="82">
        <f t="shared" ref="G10:AM10" si="14">SUM(I11:I13,I15:I18,I21)</f>
        <v>236.5</v>
      </c>
      <c r="J10" s="82">
        <f t="shared" si="14"/>
        <v>0</v>
      </c>
      <c r="K10" s="82">
        <f t="shared" ref="K10:K24" si="15">L10+M10</f>
        <v>0</v>
      </c>
      <c r="L10" s="82">
        <f t="shared" si="14"/>
        <v>0</v>
      </c>
      <c r="M10" s="82">
        <f t="shared" si="14"/>
        <v>0</v>
      </c>
      <c r="N10" s="82">
        <f t="shared" si="2"/>
        <v>0</v>
      </c>
      <c r="O10" s="82">
        <f t="shared" si="14"/>
        <v>0</v>
      </c>
      <c r="P10" s="82">
        <f t="shared" si="14"/>
        <v>0</v>
      </c>
      <c r="Q10" s="82">
        <f t="shared" si="3"/>
        <v>0</v>
      </c>
      <c r="R10" s="82">
        <f t="shared" si="4"/>
        <v>0</v>
      </c>
      <c r="S10" s="82">
        <f t="shared" si="14"/>
        <v>0</v>
      </c>
      <c r="T10" s="82">
        <f t="shared" si="14"/>
        <v>0</v>
      </c>
      <c r="U10" s="82">
        <f t="shared" si="5"/>
        <v>0</v>
      </c>
      <c r="V10" s="82">
        <f t="shared" si="14"/>
        <v>0</v>
      </c>
      <c r="W10" s="82">
        <f t="shared" si="14"/>
        <v>0</v>
      </c>
      <c r="X10" s="82">
        <f t="shared" si="6"/>
        <v>0</v>
      </c>
      <c r="Y10" s="82">
        <f t="shared" si="14"/>
        <v>0</v>
      </c>
      <c r="Z10" s="82">
        <f t="shared" si="14"/>
        <v>0</v>
      </c>
      <c r="AA10" s="82">
        <f t="shared" si="7"/>
        <v>14.89</v>
      </c>
      <c r="AB10" s="82">
        <f t="shared" si="8"/>
        <v>0</v>
      </c>
      <c r="AC10" s="82">
        <f t="shared" si="14"/>
        <v>0</v>
      </c>
      <c r="AD10" s="82">
        <f t="shared" si="14"/>
        <v>0</v>
      </c>
      <c r="AE10" s="82">
        <f t="shared" si="9"/>
        <v>0</v>
      </c>
      <c r="AF10" s="82">
        <f t="shared" si="14"/>
        <v>0</v>
      </c>
      <c r="AG10" s="82">
        <f t="shared" si="14"/>
        <v>0</v>
      </c>
      <c r="AH10" s="82">
        <f t="shared" si="10"/>
        <v>0</v>
      </c>
      <c r="AI10" s="82">
        <f t="shared" si="14"/>
        <v>0</v>
      </c>
      <c r="AJ10" s="82">
        <f t="shared" si="14"/>
        <v>0</v>
      </c>
      <c r="AK10" s="82">
        <f t="shared" si="11"/>
        <v>14.89</v>
      </c>
      <c r="AL10" s="82">
        <f t="shared" si="14"/>
        <v>14.89</v>
      </c>
      <c r="AM10" s="82">
        <f t="shared" si="14"/>
        <v>0</v>
      </c>
      <c r="AN10" s="63"/>
    </row>
    <row r="11" ht="12" customHeight="1" spans="1:40">
      <c r="A11" s="6"/>
      <c r="B11" s="79">
        <v>301</v>
      </c>
      <c r="C11" s="80" t="s">
        <v>83</v>
      </c>
      <c r="D11" s="81">
        <v>30101</v>
      </c>
      <c r="E11" s="81" t="s">
        <v>157</v>
      </c>
      <c r="F11" s="82">
        <f t="shared" si="12"/>
        <v>104.23</v>
      </c>
      <c r="G11" s="82">
        <f t="shared" si="1"/>
        <v>97.11</v>
      </c>
      <c r="H11" s="82">
        <f t="shared" si="13"/>
        <v>97.11</v>
      </c>
      <c r="I11" s="85">
        <v>97.11</v>
      </c>
      <c r="J11" s="85"/>
      <c r="K11" s="82">
        <f t="shared" si="15"/>
        <v>0</v>
      </c>
      <c r="L11" s="85"/>
      <c r="M11" s="85"/>
      <c r="N11" s="82">
        <f t="shared" si="2"/>
        <v>0</v>
      </c>
      <c r="O11" s="85"/>
      <c r="P11" s="85"/>
      <c r="Q11" s="82">
        <f t="shared" si="3"/>
        <v>0</v>
      </c>
      <c r="R11" s="82">
        <f t="shared" si="4"/>
        <v>0</v>
      </c>
      <c r="S11" s="85"/>
      <c r="T11" s="85"/>
      <c r="U11" s="82">
        <f t="shared" si="5"/>
        <v>0</v>
      </c>
      <c r="V11" s="85"/>
      <c r="W11" s="85"/>
      <c r="X11" s="82">
        <f t="shared" si="6"/>
        <v>0</v>
      </c>
      <c r="Y11" s="85"/>
      <c r="Z11" s="85"/>
      <c r="AA11" s="82">
        <f t="shared" si="7"/>
        <v>7.12</v>
      </c>
      <c r="AB11" s="82">
        <f t="shared" si="8"/>
        <v>0</v>
      </c>
      <c r="AC11" s="85"/>
      <c r="AD11" s="85"/>
      <c r="AE11" s="82">
        <f t="shared" si="9"/>
        <v>0</v>
      </c>
      <c r="AF11" s="85"/>
      <c r="AG11" s="85"/>
      <c r="AH11" s="82">
        <f t="shared" si="10"/>
        <v>0</v>
      </c>
      <c r="AI11" s="85"/>
      <c r="AJ11" s="85"/>
      <c r="AK11" s="82">
        <f t="shared" si="11"/>
        <v>7.12</v>
      </c>
      <c r="AL11" s="85">
        <v>7.12</v>
      </c>
      <c r="AM11" s="85"/>
      <c r="AN11" s="63"/>
    </row>
    <row r="12" ht="12" customHeight="1" spans="2:40">
      <c r="B12" s="79">
        <v>301</v>
      </c>
      <c r="C12" s="80" t="s">
        <v>86</v>
      </c>
      <c r="D12" s="81">
        <v>30102</v>
      </c>
      <c r="E12" s="81" t="s">
        <v>158</v>
      </c>
      <c r="F12" s="82">
        <f t="shared" si="12"/>
        <v>54.75</v>
      </c>
      <c r="G12" s="82">
        <f t="shared" si="1"/>
        <v>54.75</v>
      </c>
      <c r="H12" s="82">
        <f t="shared" si="13"/>
        <v>54.75</v>
      </c>
      <c r="I12" s="85">
        <v>54.75</v>
      </c>
      <c r="J12" s="85"/>
      <c r="K12" s="82">
        <f t="shared" si="15"/>
        <v>0</v>
      </c>
      <c r="L12" s="85"/>
      <c r="M12" s="85"/>
      <c r="N12" s="82">
        <f t="shared" si="2"/>
        <v>0</v>
      </c>
      <c r="O12" s="85"/>
      <c r="P12" s="85"/>
      <c r="Q12" s="82">
        <f t="shared" si="3"/>
        <v>0</v>
      </c>
      <c r="R12" s="82">
        <f t="shared" si="4"/>
        <v>0</v>
      </c>
      <c r="S12" s="85"/>
      <c r="T12" s="85"/>
      <c r="U12" s="82">
        <f t="shared" si="5"/>
        <v>0</v>
      </c>
      <c r="V12" s="85"/>
      <c r="W12" s="85"/>
      <c r="X12" s="82">
        <f t="shared" si="6"/>
        <v>0</v>
      </c>
      <c r="Y12" s="85"/>
      <c r="Z12" s="85"/>
      <c r="AA12" s="82">
        <f t="shared" si="7"/>
        <v>0</v>
      </c>
      <c r="AB12" s="82">
        <f t="shared" si="8"/>
        <v>0</v>
      </c>
      <c r="AC12" s="85"/>
      <c r="AD12" s="85"/>
      <c r="AE12" s="82">
        <f t="shared" si="9"/>
        <v>0</v>
      </c>
      <c r="AF12" s="85"/>
      <c r="AG12" s="85"/>
      <c r="AH12" s="82">
        <f t="shared" si="10"/>
        <v>0</v>
      </c>
      <c r="AI12" s="85"/>
      <c r="AJ12" s="85"/>
      <c r="AK12" s="82">
        <f t="shared" si="11"/>
        <v>0</v>
      </c>
      <c r="AL12" s="85"/>
      <c r="AM12" s="85"/>
      <c r="AN12" s="63"/>
    </row>
    <row r="13" ht="12" customHeight="1" spans="2:40">
      <c r="B13" s="79">
        <v>301</v>
      </c>
      <c r="C13" s="80" t="s">
        <v>95</v>
      </c>
      <c r="D13" s="81">
        <v>30103</v>
      </c>
      <c r="E13" s="81" t="s">
        <v>159</v>
      </c>
      <c r="F13" s="82">
        <f t="shared" si="12"/>
        <v>15.86</v>
      </c>
      <c r="G13" s="82">
        <f t="shared" si="1"/>
        <v>8.09</v>
      </c>
      <c r="H13" s="82">
        <f t="shared" si="13"/>
        <v>8.09</v>
      </c>
      <c r="I13" s="82">
        <f t="shared" ref="G13:AM13" si="16">I14</f>
        <v>8.09</v>
      </c>
      <c r="J13" s="82">
        <f t="shared" si="16"/>
        <v>0</v>
      </c>
      <c r="K13" s="82">
        <f t="shared" si="15"/>
        <v>0</v>
      </c>
      <c r="L13" s="82">
        <f t="shared" si="16"/>
        <v>0</v>
      </c>
      <c r="M13" s="82">
        <f t="shared" si="16"/>
        <v>0</v>
      </c>
      <c r="N13" s="82">
        <f t="shared" si="2"/>
        <v>0</v>
      </c>
      <c r="O13" s="82">
        <f t="shared" si="16"/>
        <v>0</v>
      </c>
      <c r="P13" s="82">
        <f t="shared" si="16"/>
        <v>0</v>
      </c>
      <c r="Q13" s="82">
        <f t="shared" si="3"/>
        <v>0</v>
      </c>
      <c r="R13" s="82">
        <f t="shared" si="4"/>
        <v>0</v>
      </c>
      <c r="S13" s="82">
        <f t="shared" si="16"/>
        <v>0</v>
      </c>
      <c r="T13" s="82">
        <f t="shared" si="16"/>
        <v>0</v>
      </c>
      <c r="U13" s="82">
        <f t="shared" si="5"/>
        <v>0</v>
      </c>
      <c r="V13" s="82">
        <f t="shared" si="16"/>
        <v>0</v>
      </c>
      <c r="W13" s="82">
        <f t="shared" si="16"/>
        <v>0</v>
      </c>
      <c r="X13" s="82">
        <f t="shared" si="6"/>
        <v>0</v>
      </c>
      <c r="Y13" s="82">
        <f t="shared" si="16"/>
        <v>0</v>
      </c>
      <c r="Z13" s="82">
        <f t="shared" si="16"/>
        <v>0</v>
      </c>
      <c r="AA13" s="82">
        <f t="shared" si="7"/>
        <v>7.77</v>
      </c>
      <c r="AB13" s="82">
        <f t="shared" si="8"/>
        <v>0</v>
      </c>
      <c r="AC13" s="82">
        <f t="shared" si="16"/>
        <v>0</v>
      </c>
      <c r="AD13" s="82">
        <f t="shared" si="16"/>
        <v>0</v>
      </c>
      <c r="AE13" s="82">
        <f t="shared" si="9"/>
        <v>0</v>
      </c>
      <c r="AF13" s="82">
        <f t="shared" si="16"/>
        <v>0</v>
      </c>
      <c r="AG13" s="82">
        <f t="shared" si="16"/>
        <v>0</v>
      </c>
      <c r="AH13" s="82">
        <f t="shared" si="10"/>
        <v>0</v>
      </c>
      <c r="AI13" s="82">
        <f t="shared" si="16"/>
        <v>0</v>
      </c>
      <c r="AJ13" s="82">
        <f t="shared" si="16"/>
        <v>0</v>
      </c>
      <c r="AK13" s="82">
        <f t="shared" si="11"/>
        <v>7.77</v>
      </c>
      <c r="AL13" s="82">
        <f t="shared" si="16"/>
        <v>7.77</v>
      </c>
      <c r="AM13" s="82">
        <f t="shared" si="16"/>
        <v>0</v>
      </c>
      <c r="AN13" s="63"/>
    </row>
    <row r="14" ht="12" customHeight="1" spans="1:40">
      <c r="A14" s="6"/>
      <c r="B14" s="79" t="s">
        <v>160</v>
      </c>
      <c r="C14" s="80" t="s">
        <v>95</v>
      </c>
      <c r="D14" s="81">
        <v>3010301</v>
      </c>
      <c r="E14" s="81" t="s">
        <v>161</v>
      </c>
      <c r="F14" s="82">
        <f t="shared" si="12"/>
        <v>15.86</v>
      </c>
      <c r="G14" s="82">
        <f t="shared" si="1"/>
        <v>8.09</v>
      </c>
      <c r="H14" s="82">
        <f t="shared" si="13"/>
        <v>8.09</v>
      </c>
      <c r="I14" s="85">
        <v>8.09</v>
      </c>
      <c r="J14" s="85"/>
      <c r="K14" s="82">
        <f t="shared" si="15"/>
        <v>0</v>
      </c>
      <c r="L14" s="85"/>
      <c r="M14" s="85"/>
      <c r="N14" s="82">
        <f t="shared" si="2"/>
        <v>0</v>
      </c>
      <c r="O14" s="85"/>
      <c r="P14" s="85"/>
      <c r="Q14" s="82">
        <f t="shared" si="3"/>
        <v>0</v>
      </c>
      <c r="R14" s="82">
        <f t="shared" si="4"/>
        <v>0</v>
      </c>
      <c r="S14" s="85"/>
      <c r="T14" s="85"/>
      <c r="U14" s="82">
        <f t="shared" si="5"/>
        <v>0</v>
      </c>
      <c r="V14" s="85"/>
      <c r="W14" s="85"/>
      <c r="X14" s="82">
        <f t="shared" si="6"/>
        <v>0</v>
      </c>
      <c r="Y14" s="85"/>
      <c r="Z14" s="85"/>
      <c r="AA14" s="82">
        <f t="shared" si="7"/>
        <v>7.77</v>
      </c>
      <c r="AB14" s="82">
        <f t="shared" si="8"/>
        <v>0</v>
      </c>
      <c r="AC14" s="85"/>
      <c r="AD14" s="85"/>
      <c r="AE14" s="82">
        <f t="shared" si="9"/>
        <v>0</v>
      </c>
      <c r="AF14" s="85"/>
      <c r="AG14" s="85"/>
      <c r="AH14" s="82">
        <f t="shared" si="10"/>
        <v>0</v>
      </c>
      <c r="AI14" s="85"/>
      <c r="AJ14" s="85"/>
      <c r="AK14" s="82">
        <f t="shared" si="11"/>
        <v>7.77</v>
      </c>
      <c r="AL14" s="85">
        <v>7.77</v>
      </c>
      <c r="AM14" s="85"/>
      <c r="AN14" s="63"/>
    </row>
    <row r="15" ht="12" customHeight="1" spans="2:40">
      <c r="B15" s="79">
        <v>301</v>
      </c>
      <c r="C15" s="80" t="s">
        <v>99</v>
      </c>
      <c r="D15" s="81">
        <v>30107</v>
      </c>
      <c r="E15" s="81" t="s">
        <v>162</v>
      </c>
      <c r="F15" s="82">
        <f t="shared" si="12"/>
        <v>13.15</v>
      </c>
      <c r="G15" s="82">
        <f t="shared" si="1"/>
        <v>13.15</v>
      </c>
      <c r="H15" s="82">
        <f t="shared" si="13"/>
        <v>13.15</v>
      </c>
      <c r="I15" s="85">
        <v>13.15</v>
      </c>
      <c r="J15" s="85"/>
      <c r="K15" s="82">
        <f t="shared" si="15"/>
        <v>0</v>
      </c>
      <c r="L15" s="85"/>
      <c r="M15" s="85"/>
      <c r="N15" s="82">
        <f t="shared" si="2"/>
        <v>0</v>
      </c>
      <c r="O15" s="85"/>
      <c r="P15" s="85"/>
      <c r="Q15" s="82">
        <f t="shared" si="3"/>
        <v>0</v>
      </c>
      <c r="R15" s="82">
        <f t="shared" si="4"/>
        <v>0</v>
      </c>
      <c r="S15" s="85"/>
      <c r="T15" s="85"/>
      <c r="U15" s="82">
        <f t="shared" si="5"/>
        <v>0</v>
      </c>
      <c r="V15" s="85"/>
      <c r="W15" s="85"/>
      <c r="X15" s="82">
        <f t="shared" si="6"/>
        <v>0</v>
      </c>
      <c r="Y15" s="85"/>
      <c r="Z15" s="85"/>
      <c r="AA15" s="82">
        <f t="shared" si="7"/>
        <v>0</v>
      </c>
      <c r="AB15" s="82">
        <f t="shared" si="8"/>
        <v>0</v>
      </c>
      <c r="AC15" s="85"/>
      <c r="AD15" s="85"/>
      <c r="AE15" s="82">
        <f t="shared" si="9"/>
        <v>0</v>
      </c>
      <c r="AF15" s="85"/>
      <c r="AG15" s="85"/>
      <c r="AH15" s="82">
        <f t="shared" si="10"/>
        <v>0</v>
      </c>
      <c r="AI15" s="85"/>
      <c r="AJ15" s="85"/>
      <c r="AK15" s="82">
        <f t="shared" si="11"/>
        <v>0</v>
      </c>
      <c r="AL15" s="85"/>
      <c r="AM15" s="85"/>
      <c r="AN15" s="63"/>
    </row>
    <row r="16" ht="12" customHeight="1" spans="2:40">
      <c r="B16" s="79">
        <v>301</v>
      </c>
      <c r="C16" s="80" t="s">
        <v>101</v>
      </c>
      <c r="D16" s="81">
        <v>30108</v>
      </c>
      <c r="E16" s="81" t="s">
        <v>163</v>
      </c>
      <c r="F16" s="82">
        <f t="shared" si="12"/>
        <v>27.7</v>
      </c>
      <c r="G16" s="82">
        <f t="shared" si="1"/>
        <v>27.7</v>
      </c>
      <c r="H16" s="82">
        <f t="shared" si="13"/>
        <v>27.7</v>
      </c>
      <c r="I16" s="85">
        <v>27.7</v>
      </c>
      <c r="J16" s="85"/>
      <c r="K16" s="82">
        <f t="shared" si="15"/>
        <v>0</v>
      </c>
      <c r="L16" s="85"/>
      <c r="M16" s="85"/>
      <c r="N16" s="82">
        <f t="shared" si="2"/>
        <v>0</v>
      </c>
      <c r="O16" s="85"/>
      <c r="P16" s="85"/>
      <c r="Q16" s="82">
        <f t="shared" si="3"/>
        <v>0</v>
      </c>
      <c r="R16" s="82">
        <f t="shared" si="4"/>
        <v>0</v>
      </c>
      <c r="S16" s="85"/>
      <c r="T16" s="85"/>
      <c r="U16" s="82">
        <f t="shared" si="5"/>
        <v>0</v>
      </c>
      <c r="V16" s="85"/>
      <c r="W16" s="85"/>
      <c r="X16" s="82">
        <f t="shared" si="6"/>
        <v>0</v>
      </c>
      <c r="Y16" s="85"/>
      <c r="Z16" s="85"/>
      <c r="AA16" s="82">
        <f t="shared" si="7"/>
        <v>0</v>
      </c>
      <c r="AB16" s="82">
        <f t="shared" si="8"/>
        <v>0</v>
      </c>
      <c r="AC16" s="85"/>
      <c r="AD16" s="85"/>
      <c r="AE16" s="82">
        <f t="shared" si="9"/>
        <v>0</v>
      </c>
      <c r="AF16" s="85"/>
      <c r="AG16" s="85"/>
      <c r="AH16" s="82">
        <f t="shared" si="10"/>
        <v>0</v>
      </c>
      <c r="AI16" s="85"/>
      <c r="AJ16" s="85"/>
      <c r="AK16" s="82">
        <f t="shared" si="11"/>
        <v>0</v>
      </c>
      <c r="AL16" s="85"/>
      <c r="AM16" s="85"/>
      <c r="AN16" s="63"/>
    </row>
    <row r="17" ht="12" customHeight="1" spans="2:40">
      <c r="B17" s="79">
        <v>301</v>
      </c>
      <c r="C17" s="80" t="s">
        <v>164</v>
      </c>
      <c r="D17" s="81">
        <v>30110</v>
      </c>
      <c r="E17" s="81" t="s">
        <v>165</v>
      </c>
      <c r="F17" s="82">
        <f t="shared" si="12"/>
        <v>13.85</v>
      </c>
      <c r="G17" s="82">
        <f t="shared" si="1"/>
        <v>13.85</v>
      </c>
      <c r="H17" s="82">
        <f t="shared" si="13"/>
        <v>13.85</v>
      </c>
      <c r="I17" s="85">
        <v>13.85</v>
      </c>
      <c r="J17" s="85"/>
      <c r="K17" s="82">
        <f t="shared" si="15"/>
        <v>0</v>
      </c>
      <c r="L17" s="85"/>
      <c r="M17" s="85"/>
      <c r="N17" s="82">
        <f t="shared" si="2"/>
        <v>0</v>
      </c>
      <c r="O17" s="85"/>
      <c r="P17" s="85"/>
      <c r="Q17" s="82">
        <f t="shared" si="3"/>
        <v>0</v>
      </c>
      <c r="R17" s="82">
        <f t="shared" si="4"/>
        <v>0</v>
      </c>
      <c r="S17" s="85"/>
      <c r="T17" s="85"/>
      <c r="U17" s="82">
        <f t="shared" si="5"/>
        <v>0</v>
      </c>
      <c r="V17" s="85"/>
      <c r="W17" s="85"/>
      <c r="X17" s="82">
        <f t="shared" si="6"/>
        <v>0</v>
      </c>
      <c r="Y17" s="85"/>
      <c r="Z17" s="85"/>
      <c r="AA17" s="82">
        <f t="shared" si="7"/>
        <v>0</v>
      </c>
      <c r="AB17" s="82">
        <f t="shared" si="8"/>
        <v>0</v>
      </c>
      <c r="AC17" s="85"/>
      <c r="AD17" s="85"/>
      <c r="AE17" s="82">
        <f t="shared" si="9"/>
        <v>0</v>
      </c>
      <c r="AF17" s="85"/>
      <c r="AG17" s="85"/>
      <c r="AH17" s="82">
        <f t="shared" si="10"/>
        <v>0</v>
      </c>
      <c r="AI17" s="85"/>
      <c r="AJ17" s="85"/>
      <c r="AK17" s="82">
        <f t="shared" si="11"/>
        <v>0</v>
      </c>
      <c r="AL17" s="85"/>
      <c r="AM17" s="85"/>
      <c r="AN17" s="63"/>
    </row>
    <row r="18" ht="12" customHeight="1" spans="2:40">
      <c r="B18" s="79" t="s">
        <v>22</v>
      </c>
      <c r="C18" s="80" t="s">
        <v>22</v>
      </c>
      <c r="D18" s="81">
        <v>30112</v>
      </c>
      <c r="E18" s="81" t="s">
        <v>166</v>
      </c>
      <c r="F18" s="82">
        <f t="shared" si="12"/>
        <v>1.08</v>
      </c>
      <c r="G18" s="82">
        <f t="shared" si="1"/>
        <v>1.08</v>
      </c>
      <c r="H18" s="82">
        <f t="shared" si="13"/>
        <v>1.08</v>
      </c>
      <c r="I18" s="82">
        <f t="shared" ref="G18:AM18" si="17">I19+I20</f>
        <v>1.08</v>
      </c>
      <c r="J18" s="82">
        <f t="shared" si="17"/>
        <v>0</v>
      </c>
      <c r="K18" s="82">
        <f t="shared" si="15"/>
        <v>0</v>
      </c>
      <c r="L18" s="82">
        <f t="shared" si="17"/>
        <v>0</v>
      </c>
      <c r="M18" s="82">
        <f t="shared" si="17"/>
        <v>0</v>
      </c>
      <c r="N18" s="82">
        <f t="shared" si="2"/>
        <v>0</v>
      </c>
      <c r="O18" s="82">
        <f t="shared" si="17"/>
        <v>0</v>
      </c>
      <c r="P18" s="82">
        <f t="shared" si="17"/>
        <v>0</v>
      </c>
      <c r="Q18" s="82">
        <f t="shared" si="3"/>
        <v>0</v>
      </c>
      <c r="R18" s="82">
        <f t="shared" si="4"/>
        <v>0</v>
      </c>
      <c r="S18" s="82">
        <f t="shared" si="17"/>
        <v>0</v>
      </c>
      <c r="T18" s="82">
        <f t="shared" si="17"/>
        <v>0</v>
      </c>
      <c r="U18" s="82">
        <f t="shared" si="5"/>
        <v>0</v>
      </c>
      <c r="V18" s="82">
        <f t="shared" si="17"/>
        <v>0</v>
      </c>
      <c r="W18" s="82">
        <f t="shared" si="17"/>
        <v>0</v>
      </c>
      <c r="X18" s="82">
        <f t="shared" si="6"/>
        <v>0</v>
      </c>
      <c r="Y18" s="82">
        <f t="shared" si="17"/>
        <v>0</v>
      </c>
      <c r="Z18" s="82">
        <f t="shared" si="17"/>
        <v>0</v>
      </c>
      <c r="AA18" s="82">
        <f t="shared" si="7"/>
        <v>0</v>
      </c>
      <c r="AB18" s="82">
        <f t="shared" si="8"/>
        <v>0</v>
      </c>
      <c r="AC18" s="82">
        <f t="shared" si="17"/>
        <v>0</v>
      </c>
      <c r="AD18" s="82">
        <f t="shared" si="17"/>
        <v>0</v>
      </c>
      <c r="AE18" s="82">
        <f t="shared" si="9"/>
        <v>0</v>
      </c>
      <c r="AF18" s="82">
        <f t="shared" si="17"/>
        <v>0</v>
      </c>
      <c r="AG18" s="82">
        <f t="shared" si="17"/>
        <v>0</v>
      </c>
      <c r="AH18" s="82">
        <f t="shared" si="10"/>
        <v>0</v>
      </c>
      <c r="AI18" s="82">
        <f t="shared" si="17"/>
        <v>0</v>
      </c>
      <c r="AJ18" s="82">
        <f t="shared" si="17"/>
        <v>0</v>
      </c>
      <c r="AK18" s="82">
        <f t="shared" si="11"/>
        <v>0</v>
      </c>
      <c r="AL18" s="82">
        <f t="shared" si="17"/>
        <v>0</v>
      </c>
      <c r="AM18" s="82">
        <f t="shared" si="17"/>
        <v>0</v>
      </c>
      <c r="AN18" s="63"/>
    </row>
    <row r="19" ht="12" customHeight="1" spans="1:40">
      <c r="A19" s="6"/>
      <c r="B19" s="79" t="s">
        <v>160</v>
      </c>
      <c r="C19" s="80" t="s">
        <v>167</v>
      </c>
      <c r="D19" s="81">
        <v>3011201</v>
      </c>
      <c r="E19" s="81" t="s">
        <v>168</v>
      </c>
      <c r="F19" s="82">
        <f t="shared" si="12"/>
        <v>0.22</v>
      </c>
      <c r="G19" s="82">
        <f t="shared" si="1"/>
        <v>0.22</v>
      </c>
      <c r="H19" s="82">
        <f t="shared" si="13"/>
        <v>0.22</v>
      </c>
      <c r="I19" s="85">
        <v>0.22</v>
      </c>
      <c r="J19" s="85"/>
      <c r="K19" s="82">
        <f t="shared" si="15"/>
        <v>0</v>
      </c>
      <c r="L19" s="85"/>
      <c r="M19" s="85"/>
      <c r="N19" s="82">
        <f t="shared" si="2"/>
        <v>0</v>
      </c>
      <c r="O19" s="85"/>
      <c r="P19" s="85"/>
      <c r="Q19" s="82">
        <f t="shared" si="3"/>
        <v>0</v>
      </c>
      <c r="R19" s="82">
        <f t="shared" si="4"/>
        <v>0</v>
      </c>
      <c r="S19" s="85"/>
      <c r="T19" s="85"/>
      <c r="U19" s="82">
        <f t="shared" si="5"/>
        <v>0</v>
      </c>
      <c r="V19" s="85"/>
      <c r="W19" s="85"/>
      <c r="X19" s="82">
        <f t="shared" si="6"/>
        <v>0</v>
      </c>
      <c r="Y19" s="85"/>
      <c r="Z19" s="85"/>
      <c r="AA19" s="82">
        <f t="shared" si="7"/>
        <v>0</v>
      </c>
      <c r="AB19" s="82">
        <f t="shared" si="8"/>
        <v>0</v>
      </c>
      <c r="AC19" s="85"/>
      <c r="AD19" s="85"/>
      <c r="AE19" s="82">
        <f t="shared" si="9"/>
        <v>0</v>
      </c>
      <c r="AF19" s="85"/>
      <c r="AG19" s="85"/>
      <c r="AH19" s="82">
        <f t="shared" si="10"/>
        <v>0</v>
      </c>
      <c r="AI19" s="85"/>
      <c r="AJ19" s="85"/>
      <c r="AK19" s="82">
        <f t="shared" si="11"/>
        <v>0</v>
      </c>
      <c r="AL19" s="85"/>
      <c r="AM19" s="85"/>
      <c r="AN19" s="63"/>
    </row>
    <row r="20" ht="12" customHeight="1" spans="1:40">
      <c r="A20" s="6"/>
      <c r="B20" s="79" t="s">
        <v>160</v>
      </c>
      <c r="C20" s="80" t="s">
        <v>167</v>
      </c>
      <c r="D20" s="81">
        <v>3011202</v>
      </c>
      <c r="E20" s="81" t="s">
        <v>169</v>
      </c>
      <c r="F20" s="82">
        <f t="shared" si="12"/>
        <v>0.86</v>
      </c>
      <c r="G20" s="82">
        <f t="shared" si="1"/>
        <v>0.86</v>
      </c>
      <c r="H20" s="82">
        <f t="shared" si="13"/>
        <v>0.86</v>
      </c>
      <c r="I20" s="85">
        <v>0.86</v>
      </c>
      <c r="J20" s="85"/>
      <c r="K20" s="82">
        <f t="shared" si="15"/>
        <v>0</v>
      </c>
      <c r="L20" s="85"/>
      <c r="M20" s="85"/>
      <c r="N20" s="82">
        <f t="shared" si="2"/>
        <v>0</v>
      </c>
      <c r="O20" s="85"/>
      <c r="P20" s="85"/>
      <c r="Q20" s="82">
        <f t="shared" si="3"/>
        <v>0</v>
      </c>
      <c r="R20" s="82">
        <f t="shared" si="4"/>
        <v>0</v>
      </c>
      <c r="S20" s="85"/>
      <c r="T20" s="85"/>
      <c r="U20" s="82">
        <f t="shared" si="5"/>
        <v>0</v>
      </c>
      <c r="V20" s="85"/>
      <c r="W20" s="85"/>
      <c r="X20" s="82">
        <f t="shared" si="6"/>
        <v>0</v>
      </c>
      <c r="Y20" s="85"/>
      <c r="Z20" s="85"/>
      <c r="AA20" s="82">
        <f t="shared" si="7"/>
        <v>0</v>
      </c>
      <c r="AB20" s="82">
        <f t="shared" si="8"/>
        <v>0</v>
      </c>
      <c r="AC20" s="85"/>
      <c r="AD20" s="85"/>
      <c r="AE20" s="82">
        <f t="shared" si="9"/>
        <v>0</v>
      </c>
      <c r="AF20" s="85"/>
      <c r="AG20" s="85"/>
      <c r="AH20" s="82">
        <f t="shared" si="10"/>
        <v>0</v>
      </c>
      <c r="AI20" s="85"/>
      <c r="AJ20" s="85"/>
      <c r="AK20" s="82">
        <f t="shared" si="11"/>
        <v>0</v>
      </c>
      <c r="AL20" s="85"/>
      <c r="AM20" s="85"/>
      <c r="AN20" s="63"/>
    </row>
    <row r="21" ht="12" customHeight="1" spans="2:40">
      <c r="B21" s="79">
        <v>301</v>
      </c>
      <c r="C21" s="80" t="s">
        <v>170</v>
      </c>
      <c r="D21" s="81">
        <v>30113</v>
      </c>
      <c r="E21" s="81" t="s">
        <v>171</v>
      </c>
      <c r="F21" s="82">
        <f t="shared" si="12"/>
        <v>20.77</v>
      </c>
      <c r="G21" s="82">
        <f t="shared" si="1"/>
        <v>20.77</v>
      </c>
      <c r="H21" s="82">
        <f t="shared" si="13"/>
        <v>20.77</v>
      </c>
      <c r="I21" s="85">
        <v>20.77</v>
      </c>
      <c r="J21" s="85"/>
      <c r="K21" s="82">
        <f t="shared" si="15"/>
        <v>0</v>
      </c>
      <c r="L21" s="85"/>
      <c r="M21" s="85"/>
      <c r="N21" s="82">
        <f t="shared" si="2"/>
        <v>0</v>
      </c>
      <c r="O21" s="85"/>
      <c r="P21" s="85"/>
      <c r="Q21" s="82">
        <f t="shared" si="3"/>
        <v>0</v>
      </c>
      <c r="R21" s="82">
        <f t="shared" si="4"/>
        <v>0</v>
      </c>
      <c r="S21" s="85"/>
      <c r="T21" s="85"/>
      <c r="U21" s="82">
        <f t="shared" si="5"/>
        <v>0</v>
      </c>
      <c r="V21" s="85"/>
      <c r="W21" s="85"/>
      <c r="X21" s="82">
        <f t="shared" si="6"/>
        <v>0</v>
      </c>
      <c r="Y21" s="85"/>
      <c r="Z21" s="85"/>
      <c r="AA21" s="82">
        <f t="shared" si="7"/>
        <v>0</v>
      </c>
      <c r="AB21" s="82">
        <f t="shared" si="8"/>
        <v>0</v>
      </c>
      <c r="AC21" s="85"/>
      <c r="AD21" s="85"/>
      <c r="AE21" s="82">
        <f t="shared" si="9"/>
        <v>0</v>
      </c>
      <c r="AF21" s="85"/>
      <c r="AG21" s="85"/>
      <c r="AH21" s="82">
        <f t="shared" si="10"/>
        <v>0</v>
      </c>
      <c r="AI21" s="85"/>
      <c r="AJ21" s="85"/>
      <c r="AK21" s="82">
        <f t="shared" si="11"/>
        <v>0</v>
      </c>
      <c r="AL21" s="85"/>
      <c r="AM21" s="85"/>
      <c r="AN21" s="63"/>
    </row>
    <row r="22" ht="12" customHeight="1" spans="2:40">
      <c r="B22" s="79" t="s">
        <v>22</v>
      </c>
      <c r="C22" s="80" t="s">
        <v>22</v>
      </c>
      <c r="D22" s="81">
        <v>302</v>
      </c>
      <c r="E22" s="81" t="s">
        <v>172</v>
      </c>
      <c r="F22" s="82">
        <f t="shared" si="12"/>
        <v>53.4945</v>
      </c>
      <c r="G22" s="82">
        <f t="shared" si="1"/>
        <v>48.1</v>
      </c>
      <c r="H22" s="82">
        <f t="shared" si="13"/>
        <v>48.1</v>
      </c>
      <c r="I22" s="82">
        <f t="shared" ref="G22:AM22" si="18">SUM(I23:I36,I38)</f>
        <v>44.2</v>
      </c>
      <c r="J22" s="82">
        <f t="shared" si="18"/>
        <v>3.9</v>
      </c>
      <c r="K22" s="82">
        <f t="shared" si="15"/>
        <v>0</v>
      </c>
      <c r="L22" s="82">
        <f t="shared" si="18"/>
        <v>0</v>
      </c>
      <c r="M22" s="82">
        <f t="shared" si="18"/>
        <v>0</v>
      </c>
      <c r="N22" s="82">
        <f t="shared" si="2"/>
        <v>0</v>
      </c>
      <c r="O22" s="82">
        <f t="shared" si="18"/>
        <v>0</v>
      </c>
      <c r="P22" s="82">
        <f t="shared" si="18"/>
        <v>0</v>
      </c>
      <c r="Q22" s="82">
        <f t="shared" si="3"/>
        <v>0</v>
      </c>
      <c r="R22" s="82">
        <f t="shared" si="4"/>
        <v>0</v>
      </c>
      <c r="S22" s="82">
        <f t="shared" si="18"/>
        <v>0</v>
      </c>
      <c r="T22" s="82">
        <f t="shared" si="18"/>
        <v>0</v>
      </c>
      <c r="U22" s="82">
        <f t="shared" si="5"/>
        <v>0</v>
      </c>
      <c r="V22" s="82">
        <f t="shared" si="18"/>
        <v>0</v>
      </c>
      <c r="W22" s="82">
        <f t="shared" si="18"/>
        <v>0</v>
      </c>
      <c r="X22" s="82">
        <f t="shared" si="6"/>
        <v>0</v>
      </c>
      <c r="Y22" s="82">
        <f t="shared" si="18"/>
        <v>0</v>
      </c>
      <c r="Z22" s="82">
        <f t="shared" si="18"/>
        <v>0</v>
      </c>
      <c r="AA22" s="82">
        <f t="shared" si="7"/>
        <v>5.3945</v>
      </c>
      <c r="AB22" s="82">
        <f t="shared" si="8"/>
        <v>0</v>
      </c>
      <c r="AC22" s="82">
        <f t="shared" si="18"/>
        <v>0</v>
      </c>
      <c r="AD22" s="82">
        <f t="shared" si="18"/>
        <v>0</v>
      </c>
      <c r="AE22" s="82">
        <f t="shared" si="9"/>
        <v>0</v>
      </c>
      <c r="AF22" s="82">
        <f t="shared" si="18"/>
        <v>0</v>
      </c>
      <c r="AG22" s="82">
        <f t="shared" si="18"/>
        <v>0</v>
      </c>
      <c r="AH22" s="82">
        <f t="shared" si="10"/>
        <v>0</v>
      </c>
      <c r="AI22" s="82">
        <f t="shared" si="18"/>
        <v>0</v>
      </c>
      <c r="AJ22" s="82">
        <f t="shared" si="18"/>
        <v>0</v>
      </c>
      <c r="AK22" s="82">
        <f t="shared" si="11"/>
        <v>5.3945</v>
      </c>
      <c r="AL22" s="82">
        <f t="shared" si="18"/>
        <v>4.6645</v>
      </c>
      <c r="AM22" s="82">
        <f t="shared" si="18"/>
        <v>0.73</v>
      </c>
      <c r="AN22" s="63"/>
    </row>
    <row r="23" ht="12" customHeight="1" spans="1:40">
      <c r="A23" s="6"/>
      <c r="B23" s="79">
        <v>302</v>
      </c>
      <c r="C23" s="80" t="s">
        <v>83</v>
      </c>
      <c r="D23" s="81">
        <v>30201</v>
      </c>
      <c r="E23" s="81" t="s">
        <v>173</v>
      </c>
      <c r="F23" s="82">
        <f t="shared" si="12"/>
        <v>8.13</v>
      </c>
      <c r="G23" s="82">
        <f t="shared" si="1"/>
        <v>7.9</v>
      </c>
      <c r="H23" s="82">
        <f t="shared" si="13"/>
        <v>7.9</v>
      </c>
      <c r="I23" s="85">
        <v>4</v>
      </c>
      <c r="J23" s="85">
        <v>3.9</v>
      </c>
      <c r="K23" s="82">
        <f t="shared" si="15"/>
        <v>0</v>
      </c>
      <c r="L23" s="85"/>
      <c r="M23" s="85"/>
      <c r="N23" s="82">
        <f t="shared" si="2"/>
        <v>0</v>
      </c>
      <c r="O23" s="85"/>
      <c r="P23" s="85"/>
      <c r="Q23" s="82">
        <f t="shared" si="3"/>
        <v>0</v>
      </c>
      <c r="R23" s="82">
        <f t="shared" si="4"/>
        <v>0</v>
      </c>
      <c r="S23" s="85"/>
      <c r="T23" s="85"/>
      <c r="U23" s="82">
        <f t="shared" si="5"/>
        <v>0</v>
      </c>
      <c r="V23" s="85"/>
      <c r="W23" s="85"/>
      <c r="X23" s="82">
        <f t="shared" si="6"/>
        <v>0</v>
      </c>
      <c r="Y23" s="85"/>
      <c r="Z23" s="85"/>
      <c r="AA23" s="82">
        <f t="shared" si="7"/>
        <v>0.23</v>
      </c>
      <c r="AB23" s="82">
        <f t="shared" si="8"/>
        <v>0</v>
      </c>
      <c r="AC23" s="85"/>
      <c r="AD23" s="85"/>
      <c r="AE23" s="82">
        <f t="shared" si="9"/>
        <v>0</v>
      </c>
      <c r="AF23" s="85"/>
      <c r="AG23" s="85"/>
      <c r="AH23" s="82">
        <f t="shared" si="10"/>
        <v>0</v>
      </c>
      <c r="AI23" s="85"/>
      <c r="AJ23" s="85"/>
      <c r="AK23" s="82">
        <f t="shared" si="11"/>
        <v>0.23</v>
      </c>
      <c r="AL23" s="85">
        <v>0.23</v>
      </c>
      <c r="AM23" s="85"/>
      <c r="AN23" s="63"/>
    </row>
    <row r="24" ht="12" customHeight="1" spans="2:40">
      <c r="B24" s="79">
        <v>302</v>
      </c>
      <c r="C24" s="80" t="s">
        <v>86</v>
      </c>
      <c r="D24" s="81">
        <v>30202</v>
      </c>
      <c r="E24" s="81" t="s">
        <v>174</v>
      </c>
      <c r="F24" s="82">
        <f t="shared" si="12"/>
        <v>3.5</v>
      </c>
      <c r="G24" s="82">
        <f t="shared" si="1"/>
        <v>3.5</v>
      </c>
      <c r="H24" s="82">
        <f t="shared" si="13"/>
        <v>3.5</v>
      </c>
      <c r="I24" s="85">
        <v>3.5</v>
      </c>
      <c r="J24" s="85"/>
      <c r="K24" s="82">
        <f t="shared" si="15"/>
        <v>0</v>
      </c>
      <c r="L24" s="85"/>
      <c r="M24" s="85"/>
      <c r="N24" s="82">
        <f t="shared" si="2"/>
        <v>0</v>
      </c>
      <c r="O24" s="85"/>
      <c r="P24" s="85"/>
      <c r="Q24" s="82">
        <f t="shared" si="3"/>
        <v>0</v>
      </c>
      <c r="R24" s="82">
        <f t="shared" si="4"/>
        <v>0</v>
      </c>
      <c r="S24" s="85"/>
      <c r="T24" s="85"/>
      <c r="U24" s="82">
        <f t="shared" si="5"/>
        <v>0</v>
      </c>
      <c r="V24" s="85"/>
      <c r="W24" s="85"/>
      <c r="X24" s="82">
        <f t="shared" si="6"/>
        <v>0</v>
      </c>
      <c r="Y24" s="85"/>
      <c r="Z24" s="85"/>
      <c r="AA24" s="82">
        <f t="shared" si="7"/>
        <v>0</v>
      </c>
      <c r="AB24" s="82">
        <f t="shared" si="8"/>
        <v>0</v>
      </c>
      <c r="AC24" s="85"/>
      <c r="AD24" s="85"/>
      <c r="AE24" s="82">
        <f t="shared" si="9"/>
        <v>0</v>
      </c>
      <c r="AF24" s="85"/>
      <c r="AG24" s="85"/>
      <c r="AH24" s="82">
        <f t="shared" si="10"/>
        <v>0</v>
      </c>
      <c r="AI24" s="85"/>
      <c r="AJ24" s="85"/>
      <c r="AK24" s="82">
        <f t="shared" si="11"/>
        <v>0</v>
      </c>
      <c r="AL24" s="85"/>
      <c r="AM24" s="85"/>
      <c r="AN24" s="63"/>
    </row>
    <row r="25" ht="12" customHeight="1" spans="2:40">
      <c r="B25" s="79">
        <v>302</v>
      </c>
      <c r="C25" s="80" t="s">
        <v>95</v>
      </c>
      <c r="D25" s="81">
        <v>30203</v>
      </c>
      <c r="E25" s="81" t="s">
        <v>175</v>
      </c>
      <c r="F25" s="82">
        <v>0.5</v>
      </c>
      <c r="G25" s="82"/>
      <c r="H25" s="82"/>
      <c r="I25" s="85"/>
      <c r="J25" s="85"/>
      <c r="K25" s="82"/>
      <c r="L25" s="85"/>
      <c r="M25" s="85"/>
      <c r="N25" s="82"/>
      <c r="O25" s="85"/>
      <c r="P25" s="85"/>
      <c r="Q25" s="82"/>
      <c r="R25" s="82"/>
      <c r="S25" s="85"/>
      <c r="T25" s="85"/>
      <c r="U25" s="82"/>
      <c r="V25" s="85"/>
      <c r="W25" s="85"/>
      <c r="X25" s="82"/>
      <c r="Y25" s="85"/>
      <c r="Z25" s="85"/>
      <c r="AA25" s="82"/>
      <c r="AB25" s="82"/>
      <c r="AC25" s="85"/>
      <c r="AD25" s="85"/>
      <c r="AE25" s="82"/>
      <c r="AF25" s="85"/>
      <c r="AG25" s="85"/>
      <c r="AH25" s="82"/>
      <c r="AI25" s="85"/>
      <c r="AJ25" s="85"/>
      <c r="AK25" s="82"/>
      <c r="AL25" s="85">
        <v>0.5</v>
      </c>
      <c r="AM25" s="85"/>
      <c r="AN25" s="63"/>
    </row>
    <row r="26" ht="12" customHeight="1" spans="2:40">
      <c r="B26" s="79">
        <v>302</v>
      </c>
      <c r="C26" s="80" t="s">
        <v>176</v>
      </c>
      <c r="D26" s="81">
        <v>30204</v>
      </c>
      <c r="E26" s="81" t="s">
        <v>177</v>
      </c>
      <c r="F26" s="82">
        <v>0.15</v>
      </c>
      <c r="G26" s="82">
        <v>0.15</v>
      </c>
      <c r="H26" s="82">
        <v>0.15</v>
      </c>
      <c r="I26" s="85">
        <v>0.15</v>
      </c>
      <c r="J26" s="85"/>
      <c r="K26" s="82"/>
      <c r="L26" s="85"/>
      <c r="M26" s="85"/>
      <c r="N26" s="82"/>
      <c r="O26" s="85"/>
      <c r="P26" s="85"/>
      <c r="Q26" s="82"/>
      <c r="R26" s="82"/>
      <c r="S26" s="85"/>
      <c r="T26" s="85"/>
      <c r="U26" s="82"/>
      <c r="V26" s="85"/>
      <c r="W26" s="85"/>
      <c r="X26" s="82"/>
      <c r="Y26" s="85"/>
      <c r="Z26" s="85"/>
      <c r="AA26" s="82"/>
      <c r="AB26" s="82"/>
      <c r="AC26" s="85"/>
      <c r="AD26" s="85"/>
      <c r="AE26" s="82"/>
      <c r="AF26" s="85"/>
      <c r="AG26" s="85"/>
      <c r="AH26" s="82"/>
      <c r="AI26" s="85"/>
      <c r="AJ26" s="85"/>
      <c r="AK26" s="82"/>
      <c r="AL26" s="85"/>
      <c r="AM26" s="85"/>
      <c r="AN26" s="63"/>
    </row>
    <row r="27" ht="12" customHeight="1" spans="2:40">
      <c r="B27" s="79">
        <v>302</v>
      </c>
      <c r="C27" s="80" t="s">
        <v>89</v>
      </c>
      <c r="D27" s="81">
        <v>30205</v>
      </c>
      <c r="E27" s="81" t="s">
        <v>178</v>
      </c>
      <c r="F27" s="82">
        <f>G27+Q27+AA27</f>
        <v>0.35</v>
      </c>
      <c r="G27" s="82">
        <f>H27+K27+N27</f>
        <v>0.35</v>
      </c>
      <c r="H27" s="82">
        <f>I27+J27</f>
        <v>0.35</v>
      </c>
      <c r="I27" s="85">
        <v>0.35</v>
      </c>
      <c r="J27" s="85"/>
      <c r="K27" s="82">
        <f>L27+M27</f>
        <v>0</v>
      </c>
      <c r="L27" s="85"/>
      <c r="M27" s="85"/>
      <c r="N27" s="82">
        <f>O27+P27</f>
        <v>0</v>
      </c>
      <c r="O27" s="85"/>
      <c r="P27" s="85"/>
      <c r="Q27" s="82">
        <f>R27+U27+X27</f>
        <v>0</v>
      </c>
      <c r="R27" s="82">
        <f>S27+T27</f>
        <v>0</v>
      </c>
      <c r="S27" s="85"/>
      <c r="T27" s="85"/>
      <c r="U27" s="82">
        <f>V27+W27</f>
        <v>0</v>
      </c>
      <c r="V27" s="85"/>
      <c r="W27" s="85"/>
      <c r="X27" s="82">
        <f>Y27+Z27</f>
        <v>0</v>
      </c>
      <c r="Y27" s="85"/>
      <c r="Z27" s="85"/>
      <c r="AA27" s="82">
        <f>AB27+AE27+AH27+AK27</f>
        <v>0</v>
      </c>
      <c r="AB27" s="82">
        <f>AC27+AD27</f>
        <v>0</v>
      </c>
      <c r="AC27" s="85"/>
      <c r="AD27" s="85"/>
      <c r="AE27" s="82">
        <f>AF27+AG27</f>
        <v>0</v>
      </c>
      <c r="AF27" s="85"/>
      <c r="AG27" s="85"/>
      <c r="AH27" s="82">
        <f>AI27+AJ27</f>
        <v>0</v>
      </c>
      <c r="AI27" s="85"/>
      <c r="AJ27" s="85"/>
      <c r="AK27" s="82">
        <f>AL27+AM27</f>
        <v>0</v>
      </c>
      <c r="AL27" s="85"/>
      <c r="AM27" s="85"/>
      <c r="AN27" s="63"/>
    </row>
    <row r="28" ht="12" customHeight="1" spans="2:40">
      <c r="B28" s="79">
        <v>302</v>
      </c>
      <c r="C28" s="80" t="s">
        <v>97</v>
      </c>
      <c r="D28" s="81">
        <v>30206</v>
      </c>
      <c r="E28" s="81" t="s">
        <v>179</v>
      </c>
      <c r="F28" s="82">
        <f>G28+Q28+AA28</f>
        <v>3.0045</v>
      </c>
      <c r="G28" s="82">
        <f>H28+K28+N28</f>
        <v>3</v>
      </c>
      <c r="H28" s="82">
        <f>I28+J28</f>
        <v>3</v>
      </c>
      <c r="I28" s="85">
        <v>3</v>
      </c>
      <c r="J28" s="85"/>
      <c r="K28" s="82">
        <f>L28+M28</f>
        <v>0</v>
      </c>
      <c r="L28" s="85"/>
      <c r="M28" s="85"/>
      <c r="N28" s="82">
        <f>O28+P28</f>
        <v>0</v>
      </c>
      <c r="O28" s="85"/>
      <c r="P28" s="85"/>
      <c r="Q28" s="82">
        <f>R28+U28+X28</f>
        <v>0</v>
      </c>
      <c r="R28" s="82">
        <f>S28+T28</f>
        <v>0</v>
      </c>
      <c r="S28" s="85"/>
      <c r="T28" s="85"/>
      <c r="U28" s="82">
        <f>V28+W28</f>
        <v>0</v>
      </c>
      <c r="V28" s="85"/>
      <c r="W28" s="85"/>
      <c r="X28" s="82">
        <f>Y28+Z28</f>
        <v>0</v>
      </c>
      <c r="Y28" s="85"/>
      <c r="Z28" s="85"/>
      <c r="AA28" s="82">
        <f>AB28+AE28+AH28+AK28</f>
        <v>0.0045</v>
      </c>
      <c r="AB28" s="82">
        <f>AC28+AD28</f>
        <v>0</v>
      </c>
      <c r="AC28" s="85"/>
      <c r="AD28" s="85"/>
      <c r="AE28" s="82">
        <f>AF28+AG28</f>
        <v>0</v>
      </c>
      <c r="AF28" s="85"/>
      <c r="AG28" s="85"/>
      <c r="AH28" s="82">
        <f>AI28+AJ28</f>
        <v>0</v>
      </c>
      <c r="AI28" s="85"/>
      <c r="AJ28" s="85"/>
      <c r="AK28" s="82">
        <f>AL28+AM28</f>
        <v>0.0045</v>
      </c>
      <c r="AL28" s="85">
        <v>0.0045</v>
      </c>
      <c r="AM28" s="85"/>
      <c r="AN28" s="63"/>
    </row>
    <row r="29" ht="12" customHeight="1" spans="2:40">
      <c r="B29" s="79">
        <v>302</v>
      </c>
      <c r="C29" s="80" t="s">
        <v>99</v>
      </c>
      <c r="D29" s="81">
        <v>30207</v>
      </c>
      <c r="E29" s="81" t="s">
        <v>180</v>
      </c>
      <c r="F29" s="82">
        <f>G29+Q29+AA29</f>
        <v>3.5</v>
      </c>
      <c r="G29" s="82">
        <f>H29+K29+N29</f>
        <v>3.5</v>
      </c>
      <c r="H29" s="82">
        <f>I29+J29</f>
        <v>3.5</v>
      </c>
      <c r="I29" s="85">
        <v>3.5</v>
      </c>
      <c r="J29" s="85"/>
      <c r="K29" s="82">
        <f>L29+M29</f>
        <v>0</v>
      </c>
      <c r="L29" s="85"/>
      <c r="M29" s="85"/>
      <c r="N29" s="82">
        <f>O29+P29</f>
        <v>0</v>
      </c>
      <c r="O29" s="85"/>
      <c r="P29" s="85"/>
      <c r="Q29" s="82">
        <f>R29+U29+X29</f>
        <v>0</v>
      </c>
      <c r="R29" s="82">
        <f>S29+T29</f>
        <v>0</v>
      </c>
      <c r="S29" s="85"/>
      <c r="T29" s="85"/>
      <c r="U29" s="82">
        <f>V29+W29</f>
        <v>0</v>
      </c>
      <c r="V29" s="85"/>
      <c r="W29" s="85"/>
      <c r="X29" s="82">
        <f>Y29+Z29</f>
        <v>0</v>
      </c>
      <c r="Y29" s="85"/>
      <c r="Z29" s="85"/>
      <c r="AA29" s="82">
        <f>AB29+AE29+AH29+AK29</f>
        <v>0</v>
      </c>
      <c r="AB29" s="82">
        <f>AC29+AD29</f>
        <v>0</v>
      </c>
      <c r="AC29" s="85"/>
      <c r="AD29" s="85"/>
      <c r="AE29" s="82">
        <f>AF29+AG29</f>
        <v>0</v>
      </c>
      <c r="AF29" s="85"/>
      <c r="AG29" s="85"/>
      <c r="AH29" s="82">
        <f>AI29+AJ29</f>
        <v>0</v>
      </c>
      <c r="AI29" s="85"/>
      <c r="AJ29" s="85"/>
      <c r="AK29" s="82">
        <f>AL29+AM29</f>
        <v>0</v>
      </c>
      <c r="AL29" s="85"/>
      <c r="AM29" s="85"/>
      <c r="AN29" s="63"/>
    </row>
    <row r="30" ht="12" customHeight="1" spans="2:40">
      <c r="B30" s="79">
        <v>302</v>
      </c>
      <c r="C30" s="80" t="s">
        <v>181</v>
      </c>
      <c r="D30" s="81">
        <v>30209</v>
      </c>
      <c r="E30" s="81" t="s">
        <v>182</v>
      </c>
      <c r="F30" s="82">
        <v>0.11</v>
      </c>
      <c r="G30" s="82">
        <v>0.11</v>
      </c>
      <c r="H30" s="82">
        <v>0.11</v>
      </c>
      <c r="I30" s="85">
        <v>0.11</v>
      </c>
      <c r="J30" s="85"/>
      <c r="K30" s="82"/>
      <c r="L30" s="85"/>
      <c r="M30" s="85"/>
      <c r="N30" s="82"/>
      <c r="O30" s="85"/>
      <c r="P30" s="85"/>
      <c r="Q30" s="82"/>
      <c r="R30" s="82"/>
      <c r="S30" s="85"/>
      <c r="T30" s="85"/>
      <c r="U30" s="82"/>
      <c r="V30" s="85"/>
      <c r="W30" s="85"/>
      <c r="X30" s="82"/>
      <c r="Y30" s="85"/>
      <c r="Z30" s="85"/>
      <c r="AA30" s="82"/>
      <c r="AB30" s="82"/>
      <c r="AC30" s="85"/>
      <c r="AD30" s="85"/>
      <c r="AE30" s="82"/>
      <c r="AF30" s="85"/>
      <c r="AG30" s="85"/>
      <c r="AH30" s="82"/>
      <c r="AI30" s="85"/>
      <c r="AJ30" s="85"/>
      <c r="AK30" s="82"/>
      <c r="AL30" s="85"/>
      <c r="AM30" s="85"/>
      <c r="AN30" s="63"/>
    </row>
    <row r="31" ht="12" customHeight="1" spans="2:40">
      <c r="B31" s="79">
        <v>302</v>
      </c>
      <c r="C31" s="80" t="s">
        <v>92</v>
      </c>
      <c r="D31" s="81">
        <v>30211</v>
      </c>
      <c r="E31" s="81" t="s">
        <v>183</v>
      </c>
      <c r="F31" s="82">
        <f>G31+Q31+AA31</f>
        <v>3.06</v>
      </c>
      <c r="G31" s="82">
        <f>H31+K31+N31</f>
        <v>3.06</v>
      </c>
      <c r="H31" s="82">
        <f>I31+J31</f>
        <v>3.06</v>
      </c>
      <c r="I31" s="85">
        <v>3.06</v>
      </c>
      <c r="J31" s="85"/>
      <c r="K31" s="82">
        <f>L31+M31</f>
        <v>0</v>
      </c>
      <c r="L31" s="85"/>
      <c r="M31" s="85"/>
      <c r="N31" s="82">
        <f>O31+P31</f>
        <v>0</v>
      </c>
      <c r="O31" s="85"/>
      <c r="P31" s="85"/>
      <c r="Q31" s="82">
        <f>R31+U31+X31</f>
        <v>0</v>
      </c>
      <c r="R31" s="82">
        <f>S31+T31</f>
        <v>0</v>
      </c>
      <c r="S31" s="85"/>
      <c r="T31" s="85"/>
      <c r="U31" s="82">
        <f>V31+W31</f>
        <v>0</v>
      </c>
      <c r="V31" s="85"/>
      <c r="W31" s="85"/>
      <c r="X31" s="82">
        <f>Y31+Z31</f>
        <v>0</v>
      </c>
      <c r="Y31" s="85"/>
      <c r="Z31" s="85"/>
      <c r="AA31" s="82">
        <f>AB31+AE31+AH31+AK31</f>
        <v>0</v>
      </c>
      <c r="AB31" s="82">
        <f>AC31+AD31</f>
        <v>0</v>
      </c>
      <c r="AC31" s="85"/>
      <c r="AD31" s="85"/>
      <c r="AE31" s="82">
        <f>AF31+AG31</f>
        <v>0</v>
      </c>
      <c r="AF31" s="85"/>
      <c r="AG31" s="85"/>
      <c r="AH31" s="82">
        <f>AI31+AJ31</f>
        <v>0</v>
      </c>
      <c r="AI31" s="85"/>
      <c r="AJ31" s="85"/>
      <c r="AK31" s="82">
        <f t="shared" ref="AK31:AK40" si="19">AL31+AM31</f>
        <v>0</v>
      </c>
      <c r="AL31" s="85"/>
      <c r="AM31" s="85"/>
      <c r="AN31" s="63"/>
    </row>
    <row r="32" ht="12" customHeight="1" spans="2:40">
      <c r="B32" s="79">
        <v>302</v>
      </c>
      <c r="C32" s="80" t="s">
        <v>184</v>
      </c>
      <c r="D32" s="81">
        <v>30216</v>
      </c>
      <c r="E32" s="81" t="s">
        <v>185</v>
      </c>
      <c r="F32" s="82">
        <f t="shared" ref="F32:F48" si="20">G32+Q32+AA32</f>
        <v>0.5</v>
      </c>
      <c r="G32" s="82">
        <f t="shared" ref="G32:G48" si="21">H32+K32+N32</f>
        <v>0.5</v>
      </c>
      <c r="H32" s="82">
        <f t="shared" ref="H32:H48" si="22">I32+J32</f>
        <v>0.5</v>
      </c>
      <c r="I32" s="85">
        <v>0.5</v>
      </c>
      <c r="J32" s="85"/>
      <c r="K32" s="82">
        <f t="shared" ref="K32:K48" si="23">L32+M32</f>
        <v>0</v>
      </c>
      <c r="L32" s="85"/>
      <c r="M32" s="85"/>
      <c r="N32" s="82">
        <f t="shared" ref="N32:N48" si="24">O32+P32</f>
        <v>0</v>
      </c>
      <c r="O32" s="85"/>
      <c r="P32" s="85"/>
      <c r="Q32" s="82">
        <f t="shared" ref="Q32:Q48" si="25">R32+U32+X32</f>
        <v>0</v>
      </c>
      <c r="R32" s="82">
        <f t="shared" ref="R32:R48" si="26">S32+T32</f>
        <v>0</v>
      </c>
      <c r="S32" s="85"/>
      <c r="T32" s="85"/>
      <c r="U32" s="82">
        <f t="shared" ref="U32:U48" si="27">V32+W32</f>
        <v>0</v>
      </c>
      <c r="V32" s="85"/>
      <c r="W32" s="85"/>
      <c r="X32" s="82">
        <f t="shared" ref="X32:X48" si="28">Y32+Z32</f>
        <v>0</v>
      </c>
      <c r="Y32" s="85"/>
      <c r="Z32" s="85"/>
      <c r="AA32" s="82">
        <f t="shared" ref="AA32:AA48" si="29">AB32+AE32+AH32+AK32</f>
        <v>0</v>
      </c>
      <c r="AB32" s="82">
        <f t="shared" ref="AB32:AB48" si="30">AC32+AD32</f>
        <v>0</v>
      </c>
      <c r="AC32" s="85"/>
      <c r="AD32" s="85"/>
      <c r="AE32" s="82">
        <f t="shared" ref="AE32:AE48" si="31">AF32+AG32</f>
        <v>0</v>
      </c>
      <c r="AF32" s="85"/>
      <c r="AG32" s="85"/>
      <c r="AH32" s="82">
        <f t="shared" ref="AH32:AH48" si="32">AI32+AJ32</f>
        <v>0</v>
      </c>
      <c r="AI32" s="85"/>
      <c r="AJ32" s="85"/>
      <c r="AK32" s="82">
        <f t="shared" si="19"/>
        <v>0</v>
      </c>
      <c r="AL32" s="85"/>
      <c r="AM32" s="85"/>
      <c r="AN32" s="63"/>
    </row>
    <row r="33" ht="12" customHeight="1" spans="2:40">
      <c r="B33" s="79">
        <v>302</v>
      </c>
      <c r="C33" s="80" t="s">
        <v>186</v>
      </c>
      <c r="D33" s="81">
        <v>30217</v>
      </c>
      <c r="E33" s="81" t="s">
        <v>187</v>
      </c>
      <c r="F33" s="82">
        <f t="shared" si="20"/>
        <v>4</v>
      </c>
      <c r="G33" s="82">
        <f t="shared" si="21"/>
        <v>4</v>
      </c>
      <c r="H33" s="82">
        <f t="shared" si="22"/>
        <v>4</v>
      </c>
      <c r="I33" s="85">
        <v>4</v>
      </c>
      <c r="J33" s="85"/>
      <c r="K33" s="82">
        <f t="shared" si="23"/>
        <v>0</v>
      </c>
      <c r="L33" s="85"/>
      <c r="M33" s="85"/>
      <c r="N33" s="82">
        <f t="shared" si="24"/>
        <v>0</v>
      </c>
      <c r="O33" s="85"/>
      <c r="P33" s="85"/>
      <c r="Q33" s="82">
        <f t="shared" si="25"/>
        <v>0</v>
      </c>
      <c r="R33" s="82">
        <f t="shared" si="26"/>
        <v>0</v>
      </c>
      <c r="S33" s="85"/>
      <c r="T33" s="85"/>
      <c r="U33" s="82">
        <f t="shared" si="27"/>
        <v>0</v>
      </c>
      <c r="V33" s="85"/>
      <c r="W33" s="85"/>
      <c r="X33" s="82">
        <f t="shared" si="28"/>
        <v>0</v>
      </c>
      <c r="Y33" s="85"/>
      <c r="Z33" s="85"/>
      <c r="AA33" s="82">
        <f t="shared" si="29"/>
        <v>0</v>
      </c>
      <c r="AB33" s="82">
        <f t="shared" si="30"/>
        <v>0</v>
      </c>
      <c r="AC33" s="85"/>
      <c r="AD33" s="85"/>
      <c r="AE33" s="82">
        <f t="shared" si="31"/>
        <v>0</v>
      </c>
      <c r="AF33" s="85"/>
      <c r="AG33" s="85"/>
      <c r="AH33" s="82">
        <f t="shared" si="32"/>
        <v>0</v>
      </c>
      <c r="AI33" s="85"/>
      <c r="AJ33" s="85"/>
      <c r="AK33" s="82">
        <f t="shared" si="19"/>
        <v>0</v>
      </c>
      <c r="AL33" s="85"/>
      <c r="AM33" s="85"/>
      <c r="AN33" s="63"/>
    </row>
    <row r="34" ht="12" customHeight="1" spans="2:40">
      <c r="B34" s="79">
        <v>302</v>
      </c>
      <c r="C34" s="80" t="s">
        <v>188</v>
      </c>
      <c r="D34" s="81">
        <v>30228</v>
      </c>
      <c r="E34" s="81" t="s">
        <v>189</v>
      </c>
      <c r="F34" s="82">
        <f t="shared" si="20"/>
        <v>2.26</v>
      </c>
      <c r="G34" s="82">
        <f t="shared" si="21"/>
        <v>1.38</v>
      </c>
      <c r="H34" s="82">
        <f t="shared" si="22"/>
        <v>1.38</v>
      </c>
      <c r="I34" s="85">
        <v>1.38</v>
      </c>
      <c r="J34" s="85"/>
      <c r="K34" s="82">
        <f t="shared" si="23"/>
        <v>0</v>
      </c>
      <c r="L34" s="85"/>
      <c r="M34" s="85"/>
      <c r="N34" s="82">
        <f t="shared" si="24"/>
        <v>0</v>
      </c>
      <c r="O34" s="85"/>
      <c r="P34" s="85"/>
      <c r="Q34" s="82">
        <f t="shared" si="25"/>
        <v>0</v>
      </c>
      <c r="R34" s="82">
        <f t="shared" si="26"/>
        <v>0</v>
      </c>
      <c r="S34" s="85"/>
      <c r="T34" s="85"/>
      <c r="U34" s="82">
        <f t="shared" si="27"/>
        <v>0</v>
      </c>
      <c r="V34" s="85"/>
      <c r="W34" s="85"/>
      <c r="X34" s="82">
        <f t="shared" si="28"/>
        <v>0</v>
      </c>
      <c r="Y34" s="85"/>
      <c r="Z34" s="85"/>
      <c r="AA34" s="82">
        <f t="shared" si="29"/>
        <v>0.88</v>
      </c>
      <c r="AB34" s="82">
        <f t="shared" si="30"/>
        <v>0</v>
      </c>
      <c r="AC34" s="85"/>
      <c r="AD34" s="85"/>
      <c r="AE34" s="82">
        <f t="shared" si="31"/>
        <v>0</v>
      </c>
      <c r="AF34" s="85"/>
      <c r="AG34" s="85"/>
      <c r="AH34" s="82">
        <f t="shared" si="32"/>
        <v>0</v>
      </c>
      <c r="AI34" s="85"/>
      <c r="AJ34" s="85"/>
      <c r="AK34" s="82">
        <f t="shared" si="19"/>
        <v>0.88</v>
      </c>
      <c r="AL34" s="85">
        <v>0.88</v>
      </c>
      <c r="AM34" s="85"/>
      <c r="AN34" s="63"/>
    </row>
    <row r="35" ht="12" customHeight="1" spans="2:40">
      <c r="B35" s="79">
        <v>302</v>
      </c>
      <c r="C35" s="80" t="s">
        <v>190</v>
      </c>
      <c r="D35" s="81">
        <v>30229</v>
      </c>
      <c r="E35" s="81" t="s">
        <v>191</v>
      </c>
      <c r="F35" s="82">
        <f t="shared" si="20"/>
        <v>2.94</v>
      </c>
      <c r="G35" s="82">
        <f t="shared" si="21"/>
        <v>1.73</v>
      </c>
      <c r="H35" s="82">
        <f t="shared" si="22"/>
        <v>1.73</v>
      </c>
      <c r="I35" s="85">
        <v>1.73</v>
      </c>
      <c r="J35" s="85"/>
      <c r="K35" s="82">
        <f t="shared" si="23"/>
        <v>0</v>
      </c>
      <c r="L35" s="85"/>
      <c r="M35" s="85"/>
      <c r="N35" s="82">
        <f t="shared" si="24"/>
        <v>0</v>
      </c>
      <c r="O35" s="85"/>
      <c r="P35" s="85"/>
      <c r="Q35" s="82">
        <f t="shared" si="25"/>
        <v>0</v>
      </c>
      <c r="R35" s="82">
        <f t="shared" si="26"/>
        <v>0</v>
      </c>
      <c r="S35" s="85"/>
      <c r="T35" s="85"/>
      <c r="U35" s="82">
        <f t="shared" si="27"/>
        <v>0</v>
      </c>
      <c r="V35" s="85"/>
      <c r="W35" s="85"/>
      <c r="X35" s="82">
        <f t="shared" si="28"/>
        <v>0</v>
      </c>
      <c r="Y35" s="85"/>
      <c r="Z35" s="85"/>
      <c r="AA35" s="82">
        <f t="shared" si="29"/>
        <v>1.21</v>
      </c>
      <c r="AB35" s="82">
        <f t="shared" si="30"/>
        <v>0</v>
      </c>
      <c r="AC35" s="85"/>
      <c r="AD35" s="85"/>
      <c r="AE35" s="82">
        <f t="shared" si="31"/>
        <v>0</v>
      </c>
      <c r="AF35" s="85"/>
      <c r="AG35" s="85"/>
      <c r="AH35" s="82">
        <f t="shared" si="32"/>
        <v>0</v>
      </c>
      <c r="AI35" s="85"/>
      <c r="AJ35" s="85"/>
      <c r="AK35" s="82">
        <f t="shared" si="19"/>
        <v>1.21</v>
      </c>
      <c r="AL35" s="85">
        <v>1.21</v>
      </c>
      <c r="AM35" s="85"/>
      <c r="AN35" s="63"/>
    </row>
    <row r="36" ht="12" customHeight="1" spans="2:40">
      <c r="B36" s="79">
        <v>302</v>
      </c>
      <c r="C36" s="80" t="s">
        <v>192</v>
      </c>
      <c r="D36" s="81">
        <v>30239</v>
      </c>
      <c r="E36" s="81" t="s">
        <v>193</v>
      </c>
      <c r="F36" s="82">
        <f t="shared" si="20"/>
        <v>16.88</v>
      </c>
      <c r="G36" s="82">
        <f t="shared" si="21"/>
        <v>16.88</v>
      </c>
      <c r="H36" s="82">
        <f t="shared" si="22"/>
        <v>16.88</v>
      </c>
      <c r="I36" s="82">
        <f t="shared" ref="G36:AM36" si="33">I37</f>
        <v>16.88</v>
      </c>
      <c r="J36" s="82">
        <f t="shared" si="33"/>
        <v>0</v>
      </c>
      <c r="K36" s="82">
        <f t="shared" si="23"/>
        <v>0</v>
      </c>
      <c r="L36" s="82">
        <f t="shared" si="33"/>
        <v>0</v>
      </c>
      <c r="M36" s="82">
        <f t="shared" si="33"/>
        <v>0</v>
      </c>
      <c r="N36" s="82">
        <f t="shared" si="24"/>
        <v>0</v>
      </c>
      <c r="O36" s="82">
        <f t="shared" si="33"/>
        <v>0</v>
      </c>
      <c r="P36" s="82">
        <f t="shared" si="33"/>
        <v>0</v>
      </c>
      <c r="Q36" s="82">
        <f t="shared" si="25"/>
        <v>0</v>
      </c>
      <c r="R36" s="82">
        <f t="shared" si="26"/>
        <v>0</v>
      </c>
      <c r="S36" s="82">
        <f t="shared" si="33"/>
        <v>0</v>
      </c>
      <c r="T36" s="82">
        <f t="shared" si="33"/>
        <v>0</v>
      </c>
      <c r="U36" s="82">
        <f t="shared" si="27"/>
        <v>0</v>
      </c>
      <c r="V36" s="82">
        <f t="shared" si="33"/>
        <v>0</v>
      </c>
      <c r="W36" s="82">
        <f t="shared" si="33"/>
        <v>0</v>
      </c>
      <c r="X36" s="82">
        <f t="shared" si="28"/>
        <v>0</v>
      </c>
      <c r="Y36" s="82">
        <f t="shared" si="33"/>
        <v>0</v>
      </c>
      <c r="Z36" s="82">
        <f t="shared" si="33"/>
        <v>0</v>
      </c>
      <c r="AA36" s="82">
        <f t="shared" si="29"/>
        <v>0</v>
      </c>
      <c r="AB36" s="82">
        <f t="shared" si="30"/>
        <v>0</v>
      </c>
      <c r="AC36" s="82">
        <f t="shared" si="33"/>
        <v>0</v>
      </c>
      <c r="AD36" s="82">
        <f t="shared" si="33"/>
        <v>0</v>
      </c>
      <c r="AE36" s="82">
        <f t="shared" si="31"/>
        <v>0</v>
      </c>
      <c r="AF36" s="82">
        <f t="shared" si="33"/>
        <v>0</v>
      </c>
      <c r="AG36" s="82">
        <f t="shared" si="33"/>
        <v>0</v>
      </c>
      <c r="AH36" s="82">
        <f t="shared" si="32"/>
        <v>0</v>
      </c>
      <c r="AI36" s="82">
        <f t="shared" si="33"/>
        <v>0</v>
      </c>
      <c r="AJ36" s="82">
        <f t="shared" si="33"/>
        <v>0</v>
      </c>
      <c r="AK36" s="82">
        <f t="shared" si="19"/>
        <v>0</v>
      </c>
      <c r="AL36" s="82">
        <f t="shared" si="33"/>
        <v>0</v>
      </c>
      <c r="AM36" s="82">
        <f t="shared" si="33"/>
        <v>0</v>
      </c>
      <c r="AN36" s="63"/>
    </row>
    <row r="37" ht="12" customHeight="1" spans="1:40">
      <c r="A37" s="6"/>
      <c r="B37" s="79">
        <v>302</v>
      </c>
      <c r="C37" s="80" t="s">
        <v>192</v>
      </c>
      <c r="D37" s="81">
        <v>3023901</v>
      </c>
      <c r="E37" s="81" t="s">
        <v>194</v>
      </c>
      <c r="F37" s="82">
        <f t="shared" si="20"/>
        <v>16.88</v>
      </c>
      <c r="G37" s="82">
        <f t="shared" si="21"/>
        <v>16.88</v>
      </c>
      <c r="H37" s="82">
        <f t="shared" si="22"/>
        <v>16.88</v>
      </c>
      <c r="I37" s="85">
        <v>16.88</v>
      </c>
      <c r="J37" s="85"/>
      <c r="K37" s="82">
        <f t="shared" si="23"/>
        <v>0</v>
      </c>
      <c r="L37" s="85"/>
      <c r="M37" s="85"/>
      <c r="N37" s="82">
        <f t="shared" si="24"/>
        <v>0</v>
      </c>
      <c r="O37" s="85"/>
      <c r="P37" s="85"/>
      <c r="Q37" s="82">
        <f t="shared" si="25"/>
        <v>0</v>
      </c>
      <c r="R37" s="82">
        <f t="shared" si="26"/>
        <v>0</v>
      </c>
      <c r="S37" s="85"/>
      <c r="T37" s="85"/>
      <c r="U37" s="82">
        <f t="shared" si="27"/>
        <v>0</v>
      </c>
      <c r="V37" s="85"/>
      <c r="W37" s="85"/>
      <c r="X37" s="82">
        <f t="shared" si="28"/>
        <v>0</v>
      </c>
      <c r="Y37" s="85"/>
      <c r="Z37" s="85"/>
      <c r="AA37" s="82">
        <f t="shared" si="29"/>
        <v>0</v>
      </c>
      <c r="AB37" s="82">
        <f t="shared" si="30"/>
        <v>0</v>
      </c>
      <c r="AC37" s="85"/>
      <c r="AD37" s="85"/>
      <c r="AE37" s="82">
        <f t="shared" si="31"/>
        <v>0</v>
      </c>
      <c r="AF37" s="85"/>
      <c r="AG37" s="85"/>
      <c r="AH37" s="82">
        <f t="shared" si="32"/>
        <v>0</v>
      </c>
      <c r="AI37" s="85"/>
      <c r="AJ37" s="85"/>
      <c r="AK37" s="82">
        <f t="shared" si="19"/>
        <v>0</v>
      </c>
      <c r="AL37" s="85"/>
      <c r="AM37" s="85"/>
      <c r="AN37" s="63"/>
    </row>
    <row r="38" ht="12" customHeight="1" spans="2:40">
      <c r="B38" s="79">
        <v>302</v>
      </c>
      <c r="C38" s="80" t="s">
        <v>104</v>
      </c>
      <c r="D38" s="81">
        <v>30299</v>
      </c>
      <c r="E38" s="81" t="s">
        <v>195</v>
      </c>
      <c r="F38" s="82">
        <f t="shared" si="20"/>
        <v>4.61</v>
      </c>
      <c r="G38" s="82">
        <f t="shared" si="21"/>
        <v>2.04</v>
      </c>
      <c r="H38" s="82">
        <f t="shared" si="22"/>
        <v>2.04</v>
      </c>
      <c r="I38" s="85">
        <v>2.04</v>
      </c>
      <c r="J38" s="85"/>
      <c r="K38" s="82">
        <f t="shared" si="23"/>
        <v>0</v>
      </c>
      <c r="L38" s="85"/>
      <c r="M38" s="85"/>
      <c r="N38" s="82">
        <f t="shared" si="24"/>
        <v>0</v>
      </c>
      <c r="O38" s="85"/>
      <c r="P38" s="85"/>
      <c r="Q38" s="82">
        <f t="shared" si="25"/>
        <v>0</v>
      </c>
      <c r="R38" s="82">
        <f t="shared" si="26"/>
        <v>0</v>
      </c>
      <c r="S38" s="85"/>
      <c r="T38" s="85"/>
      <c r="U38" s="82">
        <f t="shared" si="27"/>
        <v>0</v>
      </c>
      <c r="V38" s="85"/>
      <c r="W38" s="85"/>
      <c r="X38" s="82">
        <f t="shared" si="28"/>
        <v>0</v>
      </c>
      <c r="Y38" s="85"/>
      <c r="Z38" s="85"/>
      <c r="AA38" s="82">
        <f t="shared" si="29"/>
        <v>2.57</v>
      </c>
      <c r="AB38" s="82">
        <f t="shared" si="30"/>
        <v>0</v>
      </c>
      <c r="AC38" s="85"/>
      <c r="AD38" s="85"/>
      <c r="AE38" s="82">
        <f t="shared" si="31"/>
        <v>0</v>
      </c>
      <c r="AF38" s="85"/>
      <c r="AG38" s="85"/>
      <c r="AH38" s="82">
        <f t="shared" si="32"/>
        <v>0</v>
      </c>
      <c r="AI38" s="85"/>
      <c r="AJ38" s="85"/>
      <c r="AK38" s="82">
        <f t="shared" si="19"/>
        <v>2.57</v>
      </c>
      <c r="AL38" s="85">
        <v>1.84</v>
      </c>
      <c r="AM38" s="85">
        <v>0.73</v>
      </c>
      <c r="AN38" s="63"/>
    </row>
    <row r="39" ht="12" customHeight="1" spans="2:40">
      <c r="B39" s="79" t="s">
        <v>22</v>
      </c>
      <c r="C39" s="80" t="s">
        <v>22</v>
      </c>
      <c r="D39" s="81">
        <v>303</v>
      </c>
      <c r="E39" s="81" t="s">
        <v>196</v>
      </c>
      <c r="F39" s="82">
        <f t="shared" si="20"/>
        <v>0.47</v>
      </c>
      <c r="G39" s="82">
        <f t="shared" si="21"/>
        <v>0.01</v>
      </c>
      <c r="H39" s="82">
        <f t="shared" si="22"/>
        <v>0.01</v>
      </c>
      <c r="I39" s="82">
        <v>0.01</v>
      </c>
      <c r="J39" s="82">
        <f t="shared" ref="G39:AM39" si="34">SUM(J40:J40,J42:J43)</f>
        <v>0</v>
      </c>
      <c r="K39" s="82">
        <f t="shared" si="23"/>
        <v>0</v>
      </c>
      <c r="L39" s="82">
        <f t="shared" si="34"/>
        <v>0</v>
      </c>
      <c r="M39" s="82">
        <f t="shared" si="34"/>
        <v>0</v>
      </c>
      <c r="N39" s="82">
        <f t="shared" si="24"/>
        <v>0</v>
      </c>
      <c r="O39" s="82">
        <f t="shared" si="34"/>
        <v>0</v>
      </c>
      <c r="P39" s="82">
        <f t="shared" si="34"/>
        <v>0</v>
      </c>
      <c r="Q39" s="82">
        <f t="shared" si="25"/>
        <v>0</v>
      </c>
      <c r="R39" s="82">
        <f t="shared" si="26"/>
        <v>0</v>
      </c>
      <c r="S39" s="82">
        <f t="shared" si="34"/>
        <v>0</v>
      </c>
      <c r="T39" s="82">
        <f t="shared" si="34"/>
        <v>0</v>
      </c>
      <c r="U39" s="82">
        <f t="shared" si="27"/>
        <v>0</v>
      </c>
      <c r="V39" s="82">
        <f t="shared" si="34"/>
        <v>0</v>
      </c>
      <c r="W39" s="82">
        <f t="shared" si="34"/>
        <v>0</v>
      </c>
      <c r="X39" s="82">
        <f t="shared" si="28"/>
        <v>0</v>
      </c>
      <c r="Y39" s="82">
        <f t="shared" si="34"/>
        <v>0</v>
      </c>
      <c r="Z39" s="82">
        <f t="shared" si="34"/>
        <v>0</v>
      </c>
      <c r="AA39" s="82">
        <f t="shared" si="29"/>
        <v>0.46</v>
      </c>
      <c r="AB39" s="82">
        <f t="shared" si="30"/>
        <v>0</v>
      </c>
      <c r="AC39" s="82">
        <f t="shared" si="34"/>
        <v>0</v>
      </c>
      <c r="AD39" s="82">
        <f t="shared" si="34"/>
        <v>0</v>
      </c>
      <c r="AE39" s="82">
        <f t="shared" si="31"/>
        <v>0</v>
      </c>
      <c r="AF39" s="82">
        <f t="shared" si="34"/>
        <v>0</v>
      </c>
      <c r="AG39" s="82">
        <f t="shared" si="34"/>
        <v>0</v>
      </c>
      <c r="AH39" s="82">
        <f t="shared" si="32"/>
        <v>0</v>
      </c>
      <c r="AI39" s="82">
        <f t="shared" si="34"/>
        <v>0</v>
      </c>
      <c r="AJ39" s="82">
        <f t="shared" si="34"/>
        <v>0</v>
      </c>
      <c r="AK39" s="82">
        <f t="shared" si="19"/>
        <v>0.46</v>
      </c>
      <c r="AL39" s="82">
        <f t="shared" si="34"/>
        <v>0.46</v>
      </c>
      <c r="AM39" s="82">
        <f t="shared" si="34"/>
        <v>0</v>
      </c>
      <c r="AN39" s="63"/>
    </row>
    <row r="40" ht="12" customHeight="1" spans="2:40">
      <c r="B40" s="79" t="s">
        <v>197</v>
      </c>
      <c r="C40" s="80" t="s">
        <v>89</v>
      </c>
      <c r="D40" s="81">
        <v>30305</v>
      </c>
      <c r="E40" s="81" t="s">
        <v>198</v>
      </c>
      <c r="F40" s="82">
        <f t="shared" si="20"/>
        <v>0.46</v>
      </c>
      <c r="G40" s="82">
        <f t="shared" si="21"/>
        <v>0</v>
      </c>
      <c r="H40" s="82">
        <f t="shared" si="22"/>
        <v>0</v>
      </c>
      <c r="I40" s="82">
        <f t="shared" ref="G40:AM40" si="35">SUM(I41:I41)</f>
        <v>0</v>
      </c>
      <c r="J40" s="82">
        <f t="shared" si="35"/>
        <v>0</v>
      </c>
      <c r="K40" s="82">
        <f t="shared" si="23"/>
        <v>0</v>
      </c>
      <c r="L40" s="82">
        <f t="shared" si="35"/>
        <v>0</v>
      </c>
      <c r="M40" s="82">
        <f t="shared" si="35"/>
        <v>0</v>
      </c>
      <c r="N40" s="82">
        <f t="shared" si="24"/>
        <v>0</v>
      </c>
      <c r="O40" s="82">
        <f t="shared" si="35"/>
        <v>0</v>
      </c>
      <c r="P40" s="82">
        <f t="shared" si="35"/>
        <v>0</v>
      </c>
      <c r="Q40" s="82">
        <f t="shared" si="25"/>
        <v>0</v>
      </c>
      <c r="R40" s="82">
        <f t="shared" si="26"/>
        <v>0</v>
      </c>
      <c r="S40" s="82">
        <f t="shared" si="35"/>
        <v>0</v>
      </c>
      <c r="T40" s="82">
        <f t="shared" si="35"/>
        <v>0</v>
      </c>
      <c r="U40" s="82">
        <f t="shared" si="27"/>
        <v>0</v>
      </c>
      <c r="V40" s="82">
        <f t="shared" si="35"/>
        <v>0</v>
      </c>
      <c r="W40" s="82">
        <f t="shared" si="35"/>
        <v>0</v>
      </c>
      <c r="X40" s="82">
        <f t="shared" si="28"/>
        <v>0</v>
      </c>
      <c r="Y40" s="82">
        <f t="shared" si="35"/>
        <v>0</v>
      </c>
      <c r="Z40" s="82">
        <f t="shared" si="35"/>
        <v>0</v>
      </c>
      <c r="AA40" s="82">
        <f t="shared" si="29"/>
        <v>0.46</v>
      </c>
      <c r="AB40" s="82">
        <f t="shared" si="30"/>
        <v>0</v>
      </c>
      <c r="AC40" s="82">
        <f t="shared" si="35"/>
        <v>0</v>
      </c>
      <c r="AD40" s="82">
        <f t="shared" si="35"/>
        <v>0</v>
      </c>
      <c r="AE40" s="82">
        <f t="shared" si="31"/>
        <v>0</v>
      </c>
      <c r="AF40" s="82">
        <f t="shared" si="35"/>
        <v>0</v>
      </c>
      <c r="AG40" s="82">
        <f t="shared" si="35"/>
        <v>0</v>
      </c>
      <c r="AH40" s="82">
        <f t="shared" si="32"/>
        <v>0</v>
      </c>
      <c r="AI40" s="82">
        <f t="shared" si="35"/>
        <v>0</v>
      </c>
      <c r="AJ40" s="82">
        <f t="shared" si="35"/>
        <v>0</v>
      </c>
      <c r="AK40" s="82">
        <f t="shared" si="19"/>
        <v>0.46</v>
      </c>
      <c r="AL40" s="82">
        <f t="shared" si="35"/>
        <v>0.46</v>
      </c>
      <c r="AM40" s="82">
        <f t="shared" si="35"/>
        <v>0</v>
      </c>
      <c r="AN40" s="63"/>
    </row>
    <row r="41" ht="12" customHeight="1" spans="1:40">
      <c r="A41" s="6"/>
      <c r="B41" s="79" t="s">
        <v>197</v>
      </c>
      <c r="C41" s="80" t="s">
        <v>89</v>
      </c>
      <c r="D41" s="81">
        <v>3030501</v>
      </c>
      <c r="E41" s="81" t="s">
        <v>199</v>
      </c>
      <c r="F41" s="82">
        <f t="shared" si="20"/>
        <v>0.46</v>
      </c>
      <c r="G41" s="82">
        <f t="shared" si="21"/>
        <v>0</v>
      </c>
      <c r="H41" s="82">
        <f t="shared" si="22"/>
        <v>0</v>
      </c>
      <c r="I41" s="85"/>
      <c r="J41" s="85"/>
      <c r="K41" s="82">
        <f t="shared" si="23"/>
        <v>0</v>
      </c>
      <c r="L41" s="85"/>
      <c r="M41" s="85"/>
      <c r="N41" s="82">
        <f t="shared" si="24"/>
        <v>0</v>
      </c>
      <c r="O41" s="85"/>
      <c r="P41" s="85"/>
      <c r="Q41" s="82">
        <f t="shared" si="25"/>
        <v>0</v>
      </c>
      <c r="R41" s="82">
        <f t="shared" si="26"/>
        <v>0</v>
      </c>
      <c r="S41" s="85"/>
      <c r="T41" s="85"/>
      <c r="U41" s="82">
        <f t="shared" si="27"/>
        <v>0</v>
      </c>
      <c r="V41" s="85"/>
      <c r="W41" s="85"/>
      <c r="X41" s="82">
        <f t="shared" si="28"/>
        <v>0</v>
      </c>
      <c r="Y41" s="85"/>
      <c r="Z41" s="85"/>
      <c r="AA41" s="82">
        <f t="shared" si="29"/>
        <v>0.46</v>
      </c>
      <c r="AB41" s="82">
        <f t="shared" si="30"/>
        <v>0</v>
      </c>
      <c r="AC41" s="85"/>
      <c r="AD41" s="85"/>
      <c r="AE41" s="82">
        <f t="shared" si="31"/>
        <v>0</v>
      </c>
      <c r="AF41" s="85"/>
      <c r="AG41" s="85"/>
      <c r="AH41" s="82">
        <f t="shared" si="32"/>
        <v>0</v>
      </c>
      <c r="AI41" s="85"/>
      <c r="AJ41" s="85"/>
      <c r="AK41" s="82">
        <f t="shared" ref="AK41:AK46" si="36">AL41+AM41</f>
        <v>0.46</v>
      </c>
      <c r="AL41" s="85">
        <v>0.46</v>
      </c>
      <c r="AM41" s="85"/>
      <c r="AN41" s="63"/>
    </row>
    <row r="42" ht="12" customHeight="1" spans="2:40">
      <c r="B42" s="79">
        <v>303</v>
      </c>
      <c r="C42" s="80" t="s">
        <v>181</v>
      </c>
      <c r="D42" s="81">
        <v>30309</v>
      </c>
      <c r="E42" s="81" t="s">
        <v>200</v>
      </c>
      <c r="F42" s="82">
        <f t="shared" si="20"/>
        <v>0.01</v>
      </c>
      <c r="G42" s="82">
        <f t="shared" si="21"/>
        <v>0.01</v>
      </c>
      <c r="H42" s="82">
        <f t="shared" si="22"/>
        <v>0.01</v>
      </c>
      <c r="I42" s="85">
        <v>0.01</v>
      </c>
      <c r="J42" s="85"/>
      <c r="K42" s="82">
        <f t="shared" si="23"/>
        <v>0</v>
      </c>
      <c r="L42" s="85"/>
      <c r="M42" s="85"/>
      <c r="N42" s="82">
        <f t="shared" si="24"/>
        <v>0</v>
      </c>
      <c r="O42" s="85"/>
      <c r="P42" s="85"/>
      <c r="Q42" s="82">
        <f t="shared" si="25"/>
        <v>0</v>
      </c>
      <c r="R42" s="82">
        <f t="shared" si="26"/>
        <v>0</v>
      </c>
      <c r="S42" s="85"/>
      <c r="T42" s="85"/>
      <c r="U42" s="82">
        <f t="shared" si="27"/>
        <v>0</v>
      </c>
      <c r="V42" s="85"/>
      <c r="W42" s="85"/>
      <c r="X42" s="82">
        <f t="shared" si="28"/>
        <v>0</v>
      </c>
      <c r="Y42" s="85"/>
      <c r="Z42" s="85"/>
      <c r="AA42" s="82">
        <f t="shared" si="29"/>
        <v>0</v>
      </c>
      <c r="AB42" s="82">
        <f t="shared" si="30"/>
        <v>0</v>
      </c>
      <c r="AC42" s="85"/>
      <c r="AD42" s="85"/>
      <c r="AE42" s="82">
        <f t="shared" si="31"/>
        <v>0</v>
      </c>
      <c r="AF42" s="85"/>
      <c r="AG42" s="85"/>
      <c r="AH42" s="82">
        <f t="shared" si="32"/>
        <v>0</v>
      </c>
      <c r="AI42" s="85"/>
      <c r="AJ42" s="85"/>
      <c r="AK42" s="82">
        <f t="shared" si="36"/>
        <v>0</v>
      </c>
      <c r="AL42" s="85"/>
      <c r="AM42" s="85"/>
      <c r="AN42" s="63"/>
    </row>
    <row r="43" ht="12" customHeight="1" spans="2:40">
      <c r="B43" s="79">
        <v>303</v>
      </c>
      <c r="C43" s="80" t="s">
        <v>104</v>
      </c>
      <c r="D43" s="81">
        <v>30399</v>
      </c>
      <c r="E43" s="81" t="s">
        <v>201</v>
      </c>
      <c r="F43" s="82">
        <f t="shared" si="20"/>
        <v>0</v>
      </c>
      <c r="G43" s="82">
        <f t="shared" si="21"/>
        <v>0</v>
      </c>
      <c r="H43" s="82">
        <f t="shared" si="22"/>
        <v>0</v>
      </c>
      <c r="I43" s="85"/>
      <c r="J43" s="85"/>
      <c r="K43" s="82">
        <f t="shared" si="23"/>
        <v>0</v>
      </c>
      <c r="L43" s="85"/>
      <c r="M43" s="85"/>
      <c r="N43" s="82">
        <f t="shared" si="24"/>
        <v>0</v>
      </c>
      <c r="O43" s="85"/>
      <c r="P43" s="85"/>
      <c r="Q43" s="82">
        <f t="shared" si="25"/>
        <v>0</v>
      </c>
      <c r="R43" s="82">
        <f t="shared" si="26"/>
        <v>0</v>
      </c>
      <c r="S43" s="85"/>
      <c r="T43" s="85"/>
      <c r="U43" s="82">
        <f t="shared" si="27"/>
        <v>0</v>
      </c>
      <c r="V43" s="85"/>
      <c r="W43" s="85"/>
      <c r="X43" s="82">
        <f t="shared" si="28"/>
        <v>0</v>
      </c>
      <c r="Y43" s="85"/>
      <c r="Z43" s="85"/>
      <c r="AA43" s="82">
        <f t="shared" si="29"/>
        <v>0</v>
      </c>
      <c r="AB43" s="82">
        <f t="shared" si="30"/>
        <v>0</v>
      </c>
      <c r="AC43" s="85"/>
      <c r="AD43" s="85"/>
      <c r="AE43" s="82">
        <f t="shared" si="31"/>
        <v>0</v>
      </c>
      <c r="AF43" s="85"/>
      <c r="AG43" s="85"/>
      <c r="AH43" s="82">
        <f t="shared" si="32"/>
        <v>0</v>
      </c>
      <c r="AI43" s="85"/>
      <c r="AJ43" s="85"/>
      <c r="AK43" s="82">
        <f t="shared" si="36"/>
        <v>0</v>
      </c>
      <c r="AL43" s="85"/>
      <c r="AM43" s="85"/>
      <c r="AN43" s="63"/>
    </row>
    <row r="44" ht="12" customHeight="1" spans="2:40">
      <c r="B44" s="79"/>
      <c r="C44" s="80"/>
      <c r="D44" s="81">
        <v>399</v>
      </c>
      <c r="E44" s="81" t="s">
        <v>202</v>
      </c>
      <c r="F44" s="82">
        <f t="shared" si="20"/>
        <v>9960</v>
      </c>
      <c r="G44" s="82">
        <f t="shared" si="21"/>
        <v>30</v>
      </c>
      <c r="H44" s="82">
        <f t="shared" si="22"/>
        <v>0</v>
      </c>
      <c r="I44" s="82">
        <f t="shared" ref="G44:AM44" si="37">SUM(I45)</f>
        <v>0</v>
      </c>
      <c r="J44" s="82">
        <f t="shared" si="37"/>
        <v>0</v>
      </c>
      <c r="K44" s="82">
        <f t="shared" si="23"/>
        <v>30</v>
      </c>
      <c r="L44" s="82">
        <f t="shared" si="37"/>
        <v>0</v>
      </c>
      <c r="M44" s="82">
        <f t="shared" si="37"/>
        <v>30</v>
      </c>
      <c r="N44" s="82">
        <f t="shared" si="24"/>
        <v>0</v>
      </c>
      <c r="O44" s="82">
        <f t="shared" si="37"/>
        <v>0</v>
      </c>
      <c r="P44" s="82">
        <f t="shared" si="37"/>
        <v>0</v>
      </c>
      <c r="Q44" s="82">
        <f t="shared" si="25"/>
        <v>1938</v>
      </c>
      <c r="R44" s="82">
        <f t="shared" si="26"/>
        <v>1938</v>
      </c>
      <c r="S44" s="82">
        <f t="shared" si="37"/>
        <v>0</v>
      </c>
      <c r="T44" s="82">
        <f t="shared" si="37"/>
        <v>1938</v>
      </c>
      <c r="U44" s="82">
        <f t="shared" si="27"/>
        <v>0</v>
      </c>
      <c r="V44" s="82">
        <f t="shared" si="37"/>
        <v>0</v>
      </c>
      <c r="W44" s="82">
        <f t="shared" si="37"/>
        <v>0</v>
      </c>
      <c r="X44" s="82">
        <f t="shared" si="28"/>
        <v>0</v>
      </c>
      <c r="Y44" s="82">
        <f t="shared" si="37"/>
        <v>0</v>
      </c>
      <c r="Z44" s="82">
        <f t="shared" si="37"/>
        <v>0</v>
      </c>
      <c r="AA44" s="82">
        <f t="shared" si="29"/>
        <v>7992</v>
      </c>
      <c r="AB44" s="82">
        <f t="shared" si="30"/>
        <v>0</v>
      </c>
      <c r="AC44" s="82">
        <f t="shared" si="37"/>
        <v>0</v>
      </c>
      <c r="AD44" s="82">
        <f t="shared" si="37"/>
        <v>0</v>
      </c>
      <c r="AE44" s="82">
        <f t="shared" si="31"/>
        <v>0</v>
      </c>
      <c r="AF44" s="82">
        <f t="shared" si="37"/>
        <v>0</v>
      </c>
      <c r="AG44" s="82">
        <f t="shared" si="37"/>
        <v>0</v>
      </c>
      <c r="AH44" s="82">
        <f t="shared" si="32"/>
        <v>0</v>
      </c>
      <c r="AI44" s="82">
        <f t="shared" si="37"/>
        <v>0</v>
      </c>
      <c r="AJ44" s="82">
        <f t="shared" si="37"/>
        <v>0</v>
      </c>
      <c r="AK44" s="82">
        <f t="shared" si="36"/>
        <v>7992</v>
      </c>
      <c r="AL44" s="82">
        <f t="shared" si="37"/>
        <v>0</v>
      </c>
      <c r="AM44" s="82">
        <f t="shared" si="37"/>
        <v>7992</v>
      </c>
      <c r="AN44" s="63"/>
    </row>
    <row r="45" ht="12" customHeight="1" spans="1:40">
      <c r="A45" s="6"/>
      <c r="B45" s="79">
        <v>399</v>
      </c>
      <c r="C45" s="80" t="s">
        <v>104</v>
      </c>
      <c r="D45" s="81">
        <v>39999</v>
      </c>
      <c r="E45" s="81" t="s">
        <v>203</v>
      </c>
      <c r="F45" s="82">
        <f t="shared" si="20"/>
        <v>9960</v>
      </c>
      <c r="G45" s="82">
        <f t="shared" si="21"/>
        <v>30</v>
      </c>
      <c r="H45" s="82">
        <f t="shared" si="22"/>
        <v>0</v>
      </c>
      <c r="I45" s="85"/>
      <c r="J45" s="85"/>
      <c r="K45" s="82">
        <f t="shared" si="23"/>
        <v>30</v>
      </c>
      <c r="L45" s="85"/>
      <c r="M45" s="85">
        <v>30</v>
      </c>
      <c r="N45" s="82">
        <f t="shared" si="24"/>
        <v>0</v>
      </c>
      <c r="O45" s="85"/>
      <c r="P45" s="85"/>
      <c r="Q45" s="82">
        <f t="shared" si="25"/>
        <v>1938</v>
      </c>
      <c r="R45" s="82">
        <f t="shared" si="26"/>
        <v>1938</v>
      </c>
      <c r="S45" s="85"/>
      <c r="T45" s="85">
        <v>1938</v>
      </c>
      <c r="U45" s="82">
        <f t="shared" si="27"/>
        <v>0</v>
      </c>
      <c r="V45" s="85"/>
      <c r="W45" s="85"/>
      <c r="X45" s="82">
        <f t="shared" si="28"/>
        <v>0</v>
      </c>
      <c r="Y45" s="85"/>
      <c r="Z45" s="85"/>
      <c r="AA45" s="82">
        <f t="shared" si="29"/>
        <v>7992</v>
      </c>
      <c r="AB45" s="82">
        <f t="shared" si="30"/>
        <v>0</v>
      </c>
      <c r="AC45" s="85"/>
      <c r="AD45" s="85"/>
      <c r="AE45" s="82">
        <f t="shared" si="31"/>
        <v>0</v>
      </c>
      <c r="AF45" s="85"/>
      <c r="AG45" s="85"/>
      <c r="AH45" s="82">
        <f t="shared" si="32"/>
        <v>0</v>
      </c>
      <c r="AI45" s="85"/>
      <c r="AJ45" s="85"/>
      <c r="AK45" s="82">
        <f t="shared" si="36"/>
        <v>7992</v>
      </c>
      <c r="AL45" s="85"/>
      <c r="AM45" s="85">
        <v>7992</v>
      </c>
      <c r="AN45" s="63"/>
    </row>
    <row r="46" ht="9.75" customHeight="1" spans="1:40">
      <c r="A46" s="19"/>
      <c r="B46" s="19"/>
      <c r="C46" s="83"/>
      <c r="D46" s="62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88"/>
      <c r="AL46" s="19"/>
      <c r="AM46" s="19"/>
      <c r="AN46" s="65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N14" sqref="N14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2" width="9.76851851851852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204</v>
      </c>
      <c r="H1" s="21"/>
      <c r="I1" s="21"/>
      <c r="J1" s="24"/>
    </row>
    <row r="2" ht="22.8" customHeight="1" spans="1:10">
      <c r="A2" s="1"/>
      <c r="B2" s="3" t="s">
        <v>205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66"/>
      <c r="I3" s="56" t="s">
        <v>5</v>
      </c>
      <c r="J3" s="24"/>
    </row>
    <row r="4" ht="24.4" customHeight="1" spans="1:10">
      <c r="A4" s="57"/>
      <c r="B4" s="30" t="s">
        <v>8</v>
      </c>
      <c r="C4" s="30"/>
      <c r="D4" s="30"/>
      <c r="E4" s="30"/>
      <c r="F4" s="30"/>
      <c r="G4" s="30" t="s">
        <v>58</v>
      </c>
      <c r="H4" s="31" t="s">
        <v>148</v>
      </c>
      <c r="I4" s="31" t="s">
        <v>150</v>
      </c>
      <c r="J4" s="63"/>
    </row>
    <row r="5" ht="24.4" customHeight="1" spans="1:10">
      <c r="A5" s="57"/>
      <c r="B5" s="30" t="s">
        <v>79</v>
      </c>
      <c r="C5" s="30"/>
      <c r="D5" s="30"/>
      <c r="E5" s="30" t="s">
        <v>69</v>
      </c>
      <c r="F5" s="30" t="s">
        <v>70</v>
      </c>
      <c r="G5" s="30"/>
      <c r="H5" s="31"/>
      <c r="I5" s="31"/>
      <c r="J5" s="63"/>
    </row>
    <row r="6" ht="24.4" customHeight="1" spans="1:10">
      <c r="A6" s="8"/>
      <c r="B6" s="32" t="s">
        <v>80</v>
      </c>
      <c r="C6" s="32" t="s">
        <v>81</v>
      </c>
      <c r="D6" s="32" t="s">
        <v>82</v>
      </c>
      <c r="E6" s="32"/>
      <c r="F6" s="32"/>
      <c r="G6" s="32"/>
      <c r="H6" s="33"/>
      <c r="I6" s="33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4">
        <f>G8</f>
        <v>10265.35</v>
      </c>
      <c r="H7" s="34">
        <f>H8</f>
        <v>10265.35</v>
      </c>
      <c r="I7" s="34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10265.35</v>
      </c>
      <c r="H8" s="16">
        <f>H9</f>
        <v>10265.35</v>
      </c>
      <c r="I8" s="16">
        <f>I9</f>
        <v>0</v>
      </c>
      <c r="J8" s="24"/>
    </row>
    <row r="9" ht="22.8" customHeight="1" spans="1:10">
      <c r="A9" s="8"/>
      <c r="B9" s="13"/>
      <c r="C9" s="13"/>
      <c r="D9" s="13"/>
      <c r="E9" s="40" t="s">
        <v>206</v>
      </c>
      <c r="F9" s="13" t="s">
        <v>72</v>
      </c>
      <c r="G9" s="16">
        <f>SUM(G10:G19)</f>
        <v>10265.35</v>
      </c>
      <c r="H9" s="16">
        <f>SUM(H10:H19)</f>
        <v>10265.35</v>
      </c>
      <c r="I9" s="16">
        <f>SUM(I10:I19)</f>
        <v>0</v>
      </c>
      <c r="J9" s="24"/>
    </row>
    <row r="10" ht="22.8" customHeight="1" spans="1:10">
      <c r="A10" s="8"/>
      <c r="B10" s="40">
        <v>212</v>
      </c>
      <c r="C10" s="40" t="s">
        <v>83</v>
      </c>
      <c r="D10" s="40" t="s">
        <v>83</v>
      </c>
      <c r="E10" s="40" t="s">
        <v>207</v>
      </c>
      <c r="F10" s="13" t="s">
        <v>208</v>
      </c>
      <c r="G10" s="16">
        <f>H10+I10</f>
        <v>238.4</v>
      </c>
      <c r="H10" s="18">
        <v>238.4</v>
      </c>
      <c r="I10" s="18"/>
      <c r="J10" s="25"/>
    </row>
    <row r="11" ht="22.8" customHeight="1" spans="1:10">
      <c r="A11" s="8"/>
      <c r="B11" s="40" t="s">
        <v>85</v>
      </c>
      <c r="C11" s="40" t="s">
        <v>83</v>
      </c>
      <c r="D11" s="40" t="s">
        <v>86</v>
      </c>
      <c r="E11" s="40" t="s">
        <v>209</v>
      </c>
      <c r="F11" s="13" t="s">
        <v>210</v>
      </c>
      <c r="G11" s="16">
        <f>H11+I11</f>
        <v>4.63</v>
      </c>
      <c r="H11" s="18">
        <v>4.63</v>
      </c>
      <c r="I11" s="18"/>
      <c r="J11" s="25"/>
    </row>
    <row r="12" ht="22.8" customHeight="1" spans="1:10">
      <c r="A12" s="8"/>
      <c r="B12" s="40" t="s">
        <v>85</v>
      </c>
      <c r="C12" s="40" t="s">
        <v>101</v>
      </c>
      <c r="D12" s="40" t="s">
        <v>104</v>
      </c>
      <c r="E12" s="40" t="s">
        <v>211</v>
      </c>
      <c r="F12" s="13" t="s">
        <v>212</v>
      </c>
      <c r="G12" s="16">
        <f>H12+I12</f>
        <v>414.96</v>
      </c>
      <c r="H12" s="18">
        <v>414.96</v>
      </c>
      <c r="I12" s="18"/>
      <c r="J12" s="25"/>
    </row>
    <row r="13" ht="22.8" customHeight="1" spans="1:10">
      <c r="A13" s="8"/>
      <c r="B13" s="40" t="s">
        <v>88</v>
      </c>
      <c r="C13" s="40" t="s">
        <v>89</v>
      </c>
      <c r="D13" s="40" t="s">
        <v>89</v>
      </c>
      <c r="E13" s="40" t="s">
        <v>213</v>
      </c>
      <c r="F13" s="13" t="s">
        <v>214</v>
      </c>
      <c r="G13" s="16">
        <f>H13+I13</f>
        <v>27.7</v>
      </c>
      <c r="H13" s="18">
        <v>27.7</v>
      </c>
      <c r="I13" s="18"/>
      <c r="J13" s="25"/>
    </row>
    <row r="14" ht="22.8" customHeight="1" spans="1:10">
      <c r="A14" s="8"/>
      <c r="B14" s="40" t="s">
        <v>91</v>
      </c>
      <c r="C14" s="40" t="s">
        <v>92</v>
      </c>
      <c r="D14" s="40" t="s">
        <v>83</v>
      </c>
      <c r="E14" s="40" t="s">
        <v>215</v>
      </c>
      <c r="F14" s="13" t="s">
        <v>216</v>
      </c>
      <c r="G14" s="16">
        <f>H14+I14</f>
        <v>13.85</v>
      </c>
      <c r="H14" s="18">
        <v>13.85</v>
      </c>
      <c r="I14" s="18"/>
      <c r="J14" s="25"/>
    </row>
    <row r="15" ht="22.8" customHeight="1" spans="1:10">
      <c r="A15" s="8"/>
      <c r="B15" s="40" t="s">
        <v>94</v>
      </c>
      <c r="C15" s="40" t="s">
        <v>83</v>
      </c>
      <c r="D15" s="40" t="s">
        <v>95</v>
      </c>
      <c r="E15" s="40" t="s">
        <v>217</v>
      </c>
      <c r="F15" s="13" t="s">
        <v>96</v>
      </c>
      <c r="G15" s="16">
        <v>176</v>
      </c>
      <c r="H15" s="18">
        <v>176</v>
      </c>
      <c r="I15" s="18"/>
      <c r="J15" s="25"/>
    </row>
    <row r="16" ht="22.8" customHeight="1" spans="1:10">
      <c r="A16" s="8"/>
      <c r="B16" s="47">
        <v>221</v>
      </c>
      <c r="C16" s="48" t="s">
        <v>83</v>
      </c>
      <c r="D16" s="48" t="s">
        <v>97</v>
      </c>
      <c r="E16" s="40" t="s">
        <v>218</v>
      </c>
      <c r="F16" s="49" t="s">
        <v>98</v>
      </c>
      <c r="G16" s="16">
        <f>H16+I16</f>
        <v>1039.76</v>
      </c>
      <c r="H16" s="18">
        <v>1039.76</v>
      </c>
      <c r="I16" s="18"/>
      <c r="J16" s="25"/>
    </row>
    <row r="17" ht="22.8" customHeight="1" spans="1:10">
      <c r="A17" s="8"/>
      <c r="B17" s="47">
        <v>221</v>
      </c>
      <c r="C17" s="48" t="s">
        <v>83</v>
      </c>
      <c r="D17" s="40" t="s">
        <v>99</v>
      </c>
      <c r="E17" s="40" t="s">
        <v>219</v>
      </c>
      <c r="F17" s="13" t="s">
        <v>100</v>
      </c>
      <c r="G17" s="16">
        <f>H17+I17</f>
        <v>902</v>
      </c>
      <c r="H17" s="18">
        <v>902</v>
      </c>
      <c r="I17" s="18"/>
      <c r="J17" s="25"/>
    </row>
    <row r="18" ht="22.8" customHeight="1" spans="1:10">
      <c r="A18" s="8"/>
      <c r="B18" s="47">
        <v>221</v>
      </c>
      <c r="C18" s="48" t="s">
        <v>83</v>
      </c>
      <c r="D18" s="40" t="s">
        <v>101</v>
      </c>
      <c r="E18" s="40" t="s">
        <v>220</v>
      </c>
      <c r="F18" s="13" t="s">
        <v>102</v>
      </c>
      <c r="G18" s="16">
        <f>H18+I18</f>
        <v>7427.28</v>
      </c>
      <c r="H18" s="54">
        <v>7427.28</v>
      </c>
      <c r="I18" s="18"/>
      <c r="J18" s="25"/>
    </row>
    <row r="19" ht="22.8" customHeight="1" spans="1:10">
      <c r="A19" s="8"/>
      <c r="B19" s="40" t="s">
        <v>94</v>
      </c>
      <c r="C19" s="40" t="s">
        <v>86</v>
      </c>
      <c r="D19" s="40" t="s">
        <v>83</v>
      </c>
      <c r="E19" s="40" t="s">
        <v>221</v>
      </c>
      <c r="F19" s="13" t="s">
        <v>222</v>
      </c>
      <c r="G19" s="16">
        <f>H19+I19</f>
        <v>20.77</v>
      </c>
      <c r="H19" s="18">
        <v>20.77</v>
      </c>
      <c r="I19" s="18"/>
      <c r="J19" s="25"/>
    </row>
    <row r="20" ht="9.75" customHeight="1" spans="1:10">
      <c r="A20" s="19"/>
      <c r="B20" s="20"/>
      <c r="C20" s="20"/>
      <c r="D20" s="20"/>
      <c r="E20" s="20"/>
      <c r="F20" s="19"/>
      <c r="G20" s="19"/>
      <c r="H20" s="19"/>
      <c r="I20" s="19"/>
      <c r="J20" s="67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ySplit="6" topLeftCell="A7" activePane="bottomLeft" state="frozen"/>
      <selection/>
      <selection pane="bottomLeft" activeCell="K36" sqref="K36"/>
    </sheetView>
  </sheetViews>
  <sheetFormatPr defaultColWidth="10" defaultRowHeight="14.4"/>
  <cols>
    <col min="1" max="1" width="1.53703703703704" customWidth="1"/>
    <col min="2" max="3" width="6.14814814814815" customWidth="1"/>
    <col min="4" max="4" width="8.75" customWidth="1"/>
    <col min="5" max="5" width="30.25" customWidth="1"/>
    <col min="6" max="6" width="10" customWidth="1"/>
    <col min="7" max="7" width="12.75" customWidth="1"/>
    <col min="8" max="8" width="10.75" customWidth="1"/>
    <col min="9" max="9" width="1.53703703703704" customWidth="1"/>
    <col min="10" max="10" width="9.76851851851852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55" t="s">
        <v>223</v>
      </c>
      <c r="I1" s="63"/>
    </row>
    <row r="2" ht="22.8" customHeight="1" spans="1:9">
      <c r="A2" s="1"/>
      <c r="B2" s="3" t="s">
        <v>224</v>
      </c>
      <c r="C2" s="3"/>
      <c r="D2" s="3"/>
      <c r="E2" s="3"/>
      <c r="F2" s="3"/>
      <c r="G2" s="3"/>
      <c r="H2" s="3"/>
      <c r="I2" s="63"/>
    </row>
    <row r="3" ht="19.55" customHeight="1" spans="1:9">
      <c r="A3" s="4"/>
      <c r="B3" s="5" t="s">
        <v>4</v>
      </c>
      <c r="C3" s="5"/>
      <c r="D3" s="5"/>
      <c r="E3" s="5"/>
      <c r="G3" s="4"/>
      <c r="H3" s="56" t="s">
        <v>5</v>
      </c>
      <c r="I3" s="63"/>
    </row>
    <row r="4" ht="24.4" customHeight="1" spans="1:9">
      <c r="A4" s="6"/>
      <c r="B4" s="39" t="s">
        <v>8</v>
      </c>
      <c r="C4" s="39"/>
      <c r="D4" s="39"/>
      <c r="E4" s="39"/>
      <c r="F4" s="39" t="s">
        <v>75</v>
      </c>
      <c r="G4" s="39"/>
      <c r="H4" s="39"/>
      <c r="I4" s="63"/>
    </row>
    <row r="5" ht="24.4" customHeight="1" spans="1:9">
      <c r="A5" s="6"/>
      <c r="B5" s="39" t="s">
        <v>79</v>
      </c>
      <c r="C5" s="39"/>
      <c r="D5" s="39" t="s">
        <v>69</v>
      </c>
      <c r="E5" s="39" t="s">
        <v>70</v>
      </c>
      <c r="F5" s="39" t="s">
        <v>58</v>
      </c>
      <c r="G5" s="39" t="s">
        <v>225</v>
      </c>
      <c r="H5" s="39" t="s">
        <v>226</v>
      </c>
      <c r="I5" s="63"/>
    </row>
    <row r="6" ht="24.4" customHeight="1" spans="1:9">
      <c r="A6" s="57"/>
      <c r="B6" s="39" t="s">
        <v>80</v>
      </c>
      <c r="C6" s="39" t="s">
        <v>81</v>
      </c>
      <c r="D6" s="39"/>
      <c r="E6" s="39"/>
      <c r="F6" s="39"/>
      <c r="G6" s="39"/>
      <c r="H6" s="39"/>
      <c r="I6" s="63"/>
    </row>
    <row r="7" ht="18" customHeight="1" spans="1:9">
      <c r="A7" s="6"/>
      <c r="B7" s="42"/>
      <c r="C7" s="42"/>
      <c r="D7" s="42"/>
      <c r="E7" s="42" t="s">
        <v>71</v>
      </c>
      <c r="F7" s="43">
        <f>F8</f>
        <v>300.72</v>
      </c>
      <c r="G7" s="43">
        <f>G8</f>
        <v>251.86</v>
      </c>
      <c r="H7" s="43">
        <f>H8</f>
        <v>48.86</v>
      </c>
      <c r="I7" s="63"/>
    </row>
    <row r="8" ht="18" customHeight="1" spans="1:9">
      <c r="A8" s="6"/>
      <c r="B8" s="58" t="s">
        <v>22</v>
      </c>
      <c r="C8" s="58" t="s">
        <v>22</v>
      </c>
      <c r="D8" s="59"/>
      <c r="E8" s="59" t="s">
        <v>22</v>
      </c>
      <c r="F8" s="45">
        <f>F9</f>
        <v>300.72</v>
      </c>
      <c r="G8" s="45">
        <f>G9</f>
        <v>251.86</v>
      </c>
      <c r="H8" s="45">
        <f>H9</f>
        <v>48.86</v>
      </c>
      <c r="I8" s="64"/>
    </row>
    <row r="9" ht="18" customHeight="1" spans="1:9">
      <c r="A9" s="6"/>
      <c r="B9" s="58" t="s">
        <v>22</v>
      </c>
      <c r="C9" s="58" t="s">
        <v>22</v>
      </c>
      <c r="D9" s="59">
        <v>137001</v>
      </c>
      <c r="E9" s="59" t="s">
        <v>72</v>
      </c>
      <c r="F9" s="45">
        <f>F10+F22+F40</f>
        <v>300.72</v>
      </c>
      <c r="G9" s="45">
        <f>G10+G22+G40</f>
        <v>251.86</v>
      </c>
      <c r="H9" s="45">
        <f>H10+H22+H40</f>
        <v>48.86</v>
      </c>
      <c r="I9" s="63"/>
    </row>
    <row r="10" ht="18" customHeight="1" spans="1:9">
      <c r="A10" s="6"/>
      <c r="B10" s="58" t="s">
        <v>22</v>
      </c>
      <c r="C10" s="58" t="s">
        <v>22</v>
      </c>
      <c r="D10" s="59" t="s">
        <v>160</v>
      </c>
      <c r="E10" s="59" t="s">
        <v>227</v>
      </c>
      <c r="F10" s="45">
        <f t="shared" ref="F10:F24" si="0">G10+H10</f>
        <v>251.39</v>
      </c>
      <c r="G10" s="45">
        <f>SUM(G11:G13,G15:G18,G21)</f>
        <v>251.39</v>
      </c>
      <c r="H10" s="45">
        <f>SUM(H11:H13,H15:H18,H21)</f>
        <v>0</v>
      </c>
      <c r="I10" s="63"/>
    </row>
    <row r="11" ht="18" customHeight="1" spans="1:9">
      <c r="A11" s="6"/>
      <c r="B11" s="58" t="s">
        <v>228</v>
      </c>
      <c r="C11" s="58" t="s">
        <v>229</v>
      </c>
      <c r="D11" s="59" t="s">
        <v>230</v>
      </c>
      <c r="E11" s="59" t="s">
        <v>231</v>
      </c>
      <c r="F11" s="45">
        <f t="shared" si="0"/>
        <v>104.23</v>
      </c>
      <c r="G11" s="45">
        <v>104.23</v>
      </c>
      <c r="H11" s="45"/>
      <c r="I11" s="63"/>
    </row>
    <row r="12" ht="18" customHeight="1" spans="2:9">
      <c r="B12" s="58" t="s">
        <v>228</v>
      </c>
      <c r="C12" s="58" t="s">
        <v>232</v>
      </c>
      <c r="D12" s="59" t="s">
        <v>233</v>
      </c>
      <c r="E12" s="59" t="s">
        <v>234</v>
      </c>
      <c r="F12" s="45">
        <f t="shared" si="0"/>
        <v>54.75</v>
      </c>
      <c r="G12" s="45">
        <v>54.75</v>
      </c>
      <c r="H12" s="45"/>
      <c r="I12" s="63"/>
    </row>
    <row r="13" ht="18" customHeight="1" spans="2:9">
      <c r="B13" s="58" t="s">
        <v>228</v>
      </c>
      <c r="C13" s="58" t="s">
        <v>235</v>
      </c>
      <c r="D13" s="59" t="s">
        <v>236</v>
      </c>
      <c r="E13" s="59" t="s">
        <v>237</v>
      </c>
      <c r="F13" s="45">
        <f t="shared" si="0"/>
        <v>15.86</v>
      </c>
      <c r="G13" s="45">
        <f>G14</f>
        <v>15.86</v>
      </c>
      <c r="H13" s="45">
        <f>H14</f>
        <v>0</v>
      </c>
      <c r="I13" s="63"/>
    </row>
    <row r="14" ht="18" customHeight="1" spans="1:9">
      <c r="A14" s="6"/>
      <c r="B14" s="58" t="s">
        <v>228</v>
      </c>
      <c r="C14" s="58" t="s">
        <v>235</v>
      </c>
      <c r="D14" s="59" t="s">
        <v>238</v>
      </c>
      <c r="E14" s="59" t="s">
        <v>239</v>
      </c>
      <c r="F14" s="45">
        <f t="shared" si="0"/>
        <v>15.86</v>
      </c>
      <c r="G14" s="45">
        <v>15.86</v>
      </c>
      <c r="H14" s="45"/>
      <c r="I14" s="63"/>
    </row>
    <row r="15" ht="18" customHeight="1" spans="2:9">
      <c r="B15" s="58" t="s">
        <v>228</v>
      </c>
      <c r="C15" s="58" t="s">
        <v>240</v>
      </c>
      <c r="D15" s="59" t="s">
        <v>241</v>
      </c>
      <c r="E15" s="59" t="s">
        <v>242</v>
      </c>
      <c r="F15" s="45">
        <f t="shared" si="0"/>
        <v>13.15</v>
      </c>
      <c r="G15" s="45">
        <v>13.15</v>
      </c>
      <c r="H15" s="45"/>
      <c r="I15" s="63"/>
    </row>
    <row r="16" ht="18" customHeight="1" spans="2:9">
      <c r="B16" s="58" t="s">
        <v>228</v>
      </c>
      <c r="C16" s="58" t="s">
        <v>243</v>
      </c>
      <c r="D16" s="59" t="s">
        <v>244</v>
      </c>
      <c r="E16" s="59" t="s">
        <v>245</v>
      </c>
      <c r="F16" s="45">
        <f t="shared" si="0"/>
        <v>27.7</v>
      </c>
      <c r="G16" s="45">
        <v>27.7</v>
      </c>
      <c r="H16" s="45"/>
      <c r="I16" s="63"/>
    </row>
    <row r="17" ht="18" customHeight="1" spans="2:9">
      <c r="B17" s="58" t="s">
        <v>228</v>
      </c>
      <c r="C17" s="58" t="s">
        <v>246</v>
      </c>
      <c r="D17" s="59" t="s">
        <v>247</v>
      </c>
      <c r="E17" s="59" t="s">
        <v>248</v>
      </c>
      <c r="F17" s="45">
        <f t="shared" si="0"/>
        <v>13.85</v>
      </c>
      <c r="G17" s="45">
        <v>13.85</v>
      </c>
      <c r="H17" s="45"/>
      <c r="I17" s="63"/>
    </row>
    <row r="18" ht="18" customHeight="1" spans="2:9">
      <c r="B18" s="58" t="s">
        <v>228</v>
      </c>
      <c r="C18" s="58" t="s">
        <v>249</v>
      </c>
      <c r="D18" s="59" t="s">
        <v>250</v>
      </c>
      <c r="E18" s="59" t="s">
        <v>251</v>
      </c>
      <c r="F18" s="45">
        <f t="shared" si="0"/>
        <v>1.08</v>
      </c>
      <c r="G18" s="45">
        <f>SUM(G19:G20)</f>
        <v>1.08</v>
      </c>
      <c r="H18" s="45">
        <f>SUM(H19:H20)</f>
        <v>0</v>
      </c>
      <c r="I18" s="63"/>
    </row>
    <row r="19" ht="18" customHeight="1" spans="1:9">
      <c r="A19" s="6"/>
      <c r="B19" s="58" t="s">
        <v>228</v>
      </c>
      <c r="C19" s="58" t="s">
        <v>249</v>
      </c>
      <c r="D19" s="59" t="s">
        <v>252</v>
      </c>
      <c r="E19" s="59" t="s">
        <v>253</v>
      </c>
      <c r="F19" s="45">
        <f t="shared" si="0"/>
        <v>0.22</v>
      </c>
      <c r="G19" s="45">
        <v>0.22</v>
      </c>
      <c r="H19" s="45"/>
      <c r="I19" s="63"/>
    </row>
    <row r="20" ht="18" customHeight="1" spans="1:9">
      <c r="A20" s="6"/>
      <c r="B20" s="58" t="s">
        <v>228</v>
      </c>
      <c r="C20" s="58" t="s">
        <v>249</v>
      </c>
      <c r="D20" s="59" t="s">
        <v>254</v>
      </c>
      <c r="E20" s="59" t="s">
        <v>255</v>
      </c>
      <c r="F20" s="45">
        <f t="shared" si="0"/>
        <v>0.86</v>
      </c>
      <c r="G20" s="45">
        <v>0.86</v>
      </c>
      <c r="H20" s="45"/>
      <c r="I20" s="63"/>
    </row>
    <row r="21" ht="18" customHeight="1" spans="2:9">
      <c r="B21" s="58" t="s">
        <v>228</v>
      </c>
      <c r="C21" s="58" t="s">
        <v>256</v>
      </c>
      <c r="D21" s="59" t="s">
        <v>257</v>
      </c>
      <c r="E21" s="59" t="s">
        <v>258</v>
      </c>
      <c r="F21" s="45">
        <f t="shared" si="0"/>
        <v>20.77</v>
      </c>
      <c r="G21" s="45">
        <v>20.77</v>
      </c>
      <c r="H21" s="45"/>
      <c r="I21" s="63"/>
    </row>
    <row r="22" ht="18" customHeight="1" spans="2:9">
      <c r="B22" s="58" t="s">
        <v>22</v>
      </c>
      <c r="C22" s="58" t="s">
        <v>22</v>
      </c>
      <c r="D22" s="59" t="s">
        <v>259</v>
      </c>
      <c r="E22" s="59" t="s">
        <v>260</v>
      </c>
      <c r="F22" s="45">
        <f t="shared" si="0"/>
        <v>48.86</v>
      </c>
      <c r="G22" s="45">
        <f>SUM(G23:G37)</f>
        <v>0</v>
      </c>
      <c r="H22" s="45">
        <v>48.86</v>
      </c>
      <c r="I22" s="63"/>
    </row>
    <row r="23" ht="18" customHeight="1" spans="1:9">
      <c r="A23" s="6"/>
      <c r="B23" s="58" t="s">
        <v>261</v>
      </c>
      <c r="C23" s="58" t="s">
        <v>229</v>
      </c>
      <c r="D23" s="59" t="s">
        <v>262</v>
      </c>
      <c r="E23" s="59" t="s">
        <v>263</v>
      </c>
      <c r="F23" s="45">
        <f t="shared" si="0"/>
        <v>4.23</v>
      </c>
      <c r="G23" s="45"/>
      <c r="H23" s="45">
        <v>4.23</v>
      </c>
      <c r="I23" s="63"/>
    </row>
    <row r="24" ht="18" customHeight="1" spans="2:9">
      <c r="B24" s="58" t="s">
        <v>261</v>
      </c>
      <c r="C24" s="58" t="s">
        <v>232</v>
      </c>
      <c r="D24" s="59" t="s">
        <v>264</v>
      </c>
      <c r="E24" s="59" t="s">
        <v>265</v>
      </c>
      <c r="F24" s="45">
        <f t="shared" si="0"/>
        <v>3.5</v>
      </c>
      <c r="G24" s="45"/>
      <c r="H24" s="45">
        <v>3.5</v>
      </c>
      <c r="I24" s="63"/>
    </row>
    <row r="25" ht="18" customHeight="1" spans="2:9">
      <c r="B25" s="60">
        <v>302</v>
      </c>
      <c r="C25" s="60" t="s">
        <v>95</v>
      </c>
      <c r="D25" s="59">
        <v>30203</v>
      </c>
      <c r="E25" s="59" t="s">
        <v>175</v>
      </c>
      <c r="F25" s="45">
        <v>0.5</v>
      </c>
      <c r="G25" s="45"/>
      <c r="H25" s="45">
        <v>0.5</v>
      </c>
      <c r="I25" s="63"/>
    </row>
    <row r="26" ht="18" customHeight="1" spans="2:9">
      <c r="B26" s="60" t="s">
        <v>259</v>
      </c>
      <c r="C26" s="60" t="s">
        <v>176</v>
      </c>
      <c r="D26" s="59">
        <v>30204</v>
      </c>
      <c r="E26" s="59" t="s">
        <v>177</v>
      </c>
      <c r="F26" s="45">
        <v>0.15</v>
      </c>
      <c r="G26" s="45"/>
      <c r="H26" s="45">
        <v>0.15</v>
      </c>
      <c r="I26" s="63"/>
    </row>
    <row r="27" ht="18" customHeight="1" spans="2:9">
      <c r="B27" s="58" t="s">
        <v>261</v>
      </c>
      <c r="C27" s="58" t="s">
        <v>266</v>
      </c>
      <c r="D27" s="59" t="s">
        <v>267</v>
      </c>
      <c r="E27" s="59" t="s">
        <v>268</v>
      </c>
      <c r="F27" s="45">
        <f>G27+H27</f>
        <v>0.35</v>
      </c>
      <c r="G27" s="45"/>
      <c r="H27" s="45">
        <v>0.35</v>
      </c>
      <c r="I27" s="63"/>
    </row>
    <row r="28" ht="18" customHeight="1" spans="2:9">
      <c r="B28" s="58" t="s">
        <v>261</v>
      </c>
      <c r="C28" s="58" t="s">
        <v>269</v>
      </c>
      <c r="D28" s="59" t="s">
        <v>270</v>
      </c>
      <c r="E28" s="59" t="s">
        <v>271</v>
      </c>
      <c r="F28" s="45">
        <f>G28+H28</f>
        <v>3</v>
      </c>
      <c r="G28" s="45"/>
      <c r="H28" s="45">
        <v>3</v>
      </c>
      <c r="I28" s="63"/>
    </row>
    <row r="29" ht="18" customHeight="1" spans="2:9">
      <c r="B29" s="58" t="s">
        <v>261</v>
      </c>
      <c r="C29" s="58" t="s">
        <v>240</v>
      </c>
      <c r="D29" s="59" t="s">
        <v>272</v>
      </c>
      <c r="E29" s="59" t="s">
        <v>273</v>
      </c>
      <c r="F29" s="45">
        <f>G29+H29</f>
        <v>3.5</v>
      </c>
      <c r="G29" s="45"/>
      <c r="H29" s="45">
        <v>3.5</v>
      </c>
      <c r="I29" s="63"/>
    </row>
    <row r="30" ht="18" customHeight="1" spans="2:9">
      <c r="B30" s="58">
        <v>302</v>
      </c>
      <c r="C30" s="60" t="s">
        <v>181</v>
      </c>
      <c r="D30" s="59">
        <v>30209</v>
      </c>
      <c r="E30" s="59" t="s">
        <v>182</v>
      </c>
      <c r="F30" s="45">
        <v>0.11</v>
      </c>
      <c r="G30" s="45"/>
      <c r="H30" s="45">
        <v>0.11</v>
      </c>
      <c r="I30" s="63"/>
    </row>
    <row r="31" ht="18" customHeight="1" spans="2:9">
      <c r="B31" s="58" t="s">
        <v>261</v>
      </c>
      <c r="C31" s="58" t="s">
        <v>274</v>
      </c>
      <c r="D31" s="59" t="s">
        <v>275</v>
      </c>
      <c r="E31" s="59" t="s">
        <v>276</v>
      </c>
      <c r="F31" s="45">
        <f t="shared" ref="F31:F44" si="1">G31+H31</f>
        <v>3.06</v>
      </c>
      <c r="G31" s="45"/>
      <c r="H31" s="45">
        <v>3.06</v>
      </c>
      <c r="I31" s="63"/>
    </row>
    <row r="32" ht="18" customHeight="1" spans="2:9">
      <c r="B32" s="58" t="s">
        <v>261</v>
      </c>
      <c r="C32" s="58" t="s">
        <v>277</v>
      </c>
      <c r="D32" s="59" t="s">
        <v>278</v>
      </c>
      <c r="E32" s="59" t="s">
        <v>279</v>
      </c>
      <c r="F32" s="45">
        <f t="shared" si="1"/>
        <v>0</v>
      </c>
      <c r="G32" s="45"/>
      <c r="H32" s="45"/>
      <c r="I32" s="63"/>
    </row>
    <row r="33" ht="18" customHeight="1" spans="2:9">
      <c r="B33" s="58" t="s">
        <v>261</v>
      </c>
      <c r="C33" s="58" t="s">
        <v>280</v>
      </c>
      <c r="D33" s="59" t="s">
        <v>281</v>
      </c>
      <c r="E33" s="59" t="s">
        <v>282</v>
      </c>
      <c r="F33" s="45">
        <f t="shared" si="1"/>
        <v>0.5</v>
      </c>
      <c r="G33" s="45"/>
      <c r="H33" s="45">
        <v>0.5</v>
      </c>
      <c r="I33" s="63"/>
    </row>
    <row r="34" ht="18" customHeight="1" spans="2:9">
      <c r="B34" s="58" t="s">
        <v>261</v>
      </c>
      <c r="C34" s="58" t="s">
        <v>283</v>
      </c>
      <c r="D34" s="59" t="s">
        <v>284</v>
      </c>
      <c r="E34" s="59" t="s">
        <v>285</v>
      </c>
      <c r="F34" s="45">
        <f t="shared" si="1"/>
        <v>4</v>
      </c>
      <c r="G34" s="45"/>
      <c r="H34" s="45">
        <v>4</v>
      </c>
      <c r="I34" s="63"/>
    </row>
    <row r="35" ht="18" customHeight="1" spans="2:9">
      <c r="B35" s="58" t="s">
        <v>261</v>
      </c>
      <c r="C35" s="58" t="s">
        <v>286</v>
      </c>
      <c r="D35" s="59" t="s">
        <v>287</v>
      </c>
      <c r="E35" s="59" t="s">
        <v>288</v>
      </c>
      <c r="F35" s="45">
        <f t="shared" si="1"/>
        <v>2.26</v>
      </c>
      <c r="G35" s="45"/>
      <c r="H35" s="45">
        <v>2.26</v>
      </c>
      <c r="I35" s="63"/>
    </row>
    <row r="36" ht="18" customHeight="1" spans="2:9">
      <c r="B36" s="58" t="s">
        <v>261</v>
      </c>
      <c r="C36" s="58" t="s">
        <v>289</v>
      </c>
      <c r="D36" s="59" t="s">
        <v>290</v>
      </c>
      <c r="E36" s="59" t="s">
        <v>291</v>
      </c>
      <c r="F36" s="45">
        <f t="shared" si="1"/>
        <v>2.94</v>
      </c>
      <c r="G36" s="45"/>
      <c r="H36" s="45">
        <v>2.94</v>
      </c>
      <c r="I36" s="63"/>
    </row>
    <row r="37" ht="18" customHeight="1" spans="2:9">
      <c r="B37" s="58" t="s">
        <v>261</v>
      </c>
      <c r="C37" s="58" t="s">
        <v>292</v>
      </c>
      <c r="D37" s="59" t="s">
        <v>293</v>
      </c>
      <c r="E37" s="59" t="s">
        <v>294</v>
      </c>
      <c r="F37" s="45">
        <f t="shared" si="1"/>
        <v>16.88</v>
      </c>
      <c r="G37" s="45">
        <f>SUM(G38)</f>
        <v>0</v>
      </c>
      <c r="H37" s="45">
        <f>SUM(H38)</f>
        <v>16.88</v>
      </c>
      <c r="I37" s="63"/>
    </row>
    <row r="38" ht="18" customHeight="1" spans="1:9">
      <c r="A38" s="6"/>
      <c r="B38" s="58" t="s">
        <v>261</v>
      </c>
      <c r="C38" s="58" t="s">
        <v>292</v>
      </c>
      <c r="D38" s="59" t="s">
        <v>295</v>
      </c>
      <c r="E38" s="59" t="s">
        <v>296</v>
      </c>
      <c r="F38" s="45">
        <f t="shared" si="1"/>
        <v>16.88</v>
      </c>
      <c r="G38" s="45"/>
      <c r="H38" s="45">
        <v>16.88</v>
      </c>
      <c r="I38" s="63"/>
    </row>
    <row r="39" ht="18" customHeight="1" spans="1:9">
      <c r="A39" s="61"/>
      <c r="B39" s="58">
        <v>302</v>
      </c>
      <c r="C39" s="58">
        <v>99</v>
      </c>
      <c r="D39" s="59">
        <v>30299</v>
      </c>
      <c r="E39" s="59" t="s">
        <v>297</v>
      </c>
      <c r="F39" s="45">
        <v>3.88</v>
      </c>
      <c r="G39" s="45"/>
      <c r="H39" s="45">
        <v>3.88</v>
      </c>
      <c r="I39" s="63"/>
    </row>
    <row r="40" ht="18" customHeight="1" spans="2:9">
      <c r="B40" s="58" t="s">
        <v>22</v>
      </c>
      <c r="C40" s="58" t="s">
        <v>22</v>
      </c>
      <c r="D40" s="59" t="s">
        <v>197</v>
      </c>
      <c r="E40" s="59" t="s">
        <v>298</v>
      </c>
      <c r="F40" s="45">
        <v>0.47</v>
      </c>
      <c r="G40" s="45">
        <v>0.47</v>
      </c>
      <c r="H40" s="45">
        <v>0</v>
      </c>
      <c r="I40" s="63"/>
    </row>
    <row r="41" ht="18" customHeight="1" spans="1:9">
      <c r="A41" s="6"/>
      <c r="B41" s="58" t="s">
        <v>299</v>
      </c>
      <c r="C41" s="58" t="s">
        <v>229</v>
      </c>
      <c r="D41" s="59" t="s">
        <v>300</v>
      </c>
      <c r="E41" s="59" t="s">
        <v>301</v>
      </c>
      <c r="F41" s="45">
        <f>G41+H41</f>
        <v>0</v>
      </c>
      <c r="G41" s="45"/>
      <c r="H41" s="45"/>
      <c r="I41" s="63"/>
    </row>
    <row r="42" ht="18" customHeight="1" spans="2:9">
      <c r="B42" s="58" t="s">
        <v>299</v>
      </c>
      <c r="C42" s="58" t="s">
        <v>266</v>
      </c>
      <c r="D42" s="59" t="s">
        <v>302</v>
      </c>
      <c r="E42" s="59" t="s">
        <v>303</v>
      </c>
      <c r="F42" s="45">
        <f>G42+H42</f>
        <v>0.46</v>
      </c>
      <c r="G42" s="45">
        <v>0.46</v>
      </c>
      <c r="H42" s="45">
        <v>0</v>
      </c>
      <c r="I42" s="63"/>
    </row>
    <row r="43" ht="18" customHeight="1" spans="1:9">
      <c r="A43" s="61"/>
      <c r="B43" s="58" t="s">
        <v>299</v>
      </c>
      <c r="C43" s="58" t="s">
        <v>304</v>
      </c>
      <c r="D43" s="59" t="s">
        <v>305</v>
      </c>
      <c r="E43" s="59" t="s">
        <v>306</v>
      </c>
      <c r="F43" s="45">
        <v>0.01</v>
      </c>
      <c r="G43" s="45">
        <v>0.01</v>
      </c>
      <c r="H43" s="45"/>
      <c r="I43" s="63"/>
    </row>
    <row r="44" ht="9.75" customHeight="1" spans="1:9">
      <c r="A44" s="19"/>
      <c r="B44" s="19"/>
      <c r="C44" s="19"/>
      <c r="D44" s="62"/>
      <c r="E44" s="19"/>
      <c r="F44" s="19"/>
      <c r="G44" s="19"/>
      <c r="H44" s="19"/>
      <c r="I44" s="65"/>
    </row>
  </sheetData>
  <mergeCells count="12">
    <mergeCell ref="B1:C1"/>
    <mergeCell ref="B2:H2"/>
    <mergeCell ref="B3:E3"/>
    <mergeCell ref="B4:E4"/>
    <mergeCell ref="F4:H4"/>
    <mergeCell ref="B5:C5"/>
    <mergeCell ref="A19:A2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F17" sqref="F16:F17"/>
    </sheetView>
  </sheetViews>
  <sheetFormatPr defaultColWidth="10" defaultRowHeight="14.4" outlineLevelCol="7"/>
  <cols>
    <col min="1" max="1" width="1.53703703703704" customWidth="1"/>
    <col min="2" max="2" width="7.37962962962963" customWidth="1"/>
    <col min="3" max="3" width="15" customWidth="1"/>
    <col min="4" max="4" width="14.1296296296296" customWidth="1"/>
    <col min="5" max="5" width="21.5" customWidth="1"/>
    <col min="6" max="6" width="40.75" customWidth="1"/>
    <col min="7" max="7" width="16.4074074074074" customWidth="1"/>
    <col min="8" max="8" width="1.53703703703704" customWidth="1"/>
    <col min="9" max="10" width="9.76851851851852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307</v>
      </c>
      <c r="H1" s="6"/>
    </row>
    <row r="2" ht="22.8" customHeight="1" spans="1:8">
      <c r="A2" s="1"/>
      <c r="B2" s="3" t="s">
        <v>308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309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4">
        <f>G7</f>
        <v>9964.63</v>
      </c>
      <c r="H6" s="26"/>
    </row>
    <row r="7" ht="22.8" customHeight="1" spans="1:8">
      <c r="A7" s="8"/>
      <c r="B7" s="13"/>
      <c r="C7" s="13"/>
      <c r="D7" s="13"/>
      <c r="E7" s="13">
        <v>137001</v>
      </c>
      <c r="F7" s="13" t="s">
        <v>72</v>
      </c>
      <c r="G7" s="16">
        <v>9964.63</v>
      </c>
      <c r="H7" s="24"/>
    </row>
    <row r="8" ht="22.8" customHeight="1" spans="1:8">
      <c r="A8" s="8"/>
      <c r="B8" s="40">
        <v>212</v>
      </c>
      <c r="C8" s="40" t="s">
        <v>83</v>
      </c>
      <c r="D8" s="40" t="s">
        <v>86</v>
      </c>
      <c r="E8" s="40" t="s">
        <v>209</v>
      </c>
      <c r="F8" s="13" t="s">
        <v>210</v>
      </c>
      <c r="G8" s="16">
        <v>4.63</v>
      </c>
      <c r="H8" s="24"/>
    </row>
    <row r="9" ht="22.8" customHeight="1" spans="1:8">
      <c r="A9" s="8"/>
      <c r="B9" s="40" t="s">
        <v>85</v>
      </c>
      <c r="C9" s="40" t="s">
        <v>101</v>
      </c>
      <c r="D9" s="40" t="s">
        <v>104</v>
      </c>
      <c r="E9" s="40" t="s">
        <v>211</v>
      </c>
      <c r="F9" s="13" t="s">
        <v>212</v>
      </c>
      <c r="G9" s="16">
        <v>414.96</v>
      </c>
      <c r="H9" s="25"/>
    </row>
    <row r="10" ht="22.8" customHeight="1" spans="1:8">
      <c r="A10" s="8"/>
      <c r="B10" s="40" t="s">
        <v>94</v>
      </c>
      <c r="C10" s="40" t="s">
        <v>83</v>
      </c>
      <c r="D10" s="40" t="s">
        <v>95</v>
      </c>
      <c r="E10" s="40" t="s">
        <v>217</v>
      </c>
      <c r="F10" s="13" t="s">
        <v>96</v>
      </c>
      <c r="G10" s="18">
        <v>176</v>
      </c>
      <c r="H10" s="25"/>
    </row>
    <row r="11" ht="22.8" customHeight="1" spans="2:8">
      <c r="B11" s="47">
        <v>221</v>
      </c>
      <c r="C11" s="48" t="s">
        <v>83</v>
      </c>
      <c r="D11" s="48" t="s">
        <v>97</v>
      </c>
      <c r="E11" s="40" t="s">
        <v>218</v>
      </c>
      <c r="F11" s="49" t="s">
        <v>98</v>
      </c>
      <c r="G11" s="16">
        <v>1039.76</v>
      </c>
      <c r="H11" s="25"/>
    </row>
    <row r="12" ht="22.8" customHeight="1" spans="1:8">
      <c r="A12" s="8"/>
      <c r="B12" s="47">
        <v>221</v>
      </c>
      <c r="C12" s="48" t="s">
        <v>83</v>
      </c>
      <c r="D12" s="40" t="s">
        <v>99</v>
      </c>
      <c r="E12" s="40" t="s">
        <v>219</v>
      </c>
      <c r="F12" s="13" t="s">
        <v>100</v>
      </c>
      <c r="G12" s="18">
        <v>902</v>
      </c>
      <c r="H12" s="25"/>
    </row>
    <row r="13" ht="22.8" customHeight="1" spans="2:8">
      <c r="B13" s="47">
        <v>221</v>
      </c>
      <c r="C13" s="48" t="s">
        <v>83</v>
      </c>
      <c r="D13" s="40" t="s">
        <v>101</v>
      </c>
      <c r="E13" s="40" t="s">
        <v>220</v>
      </c>
      <c r="F13" s="13" t="s">
        <v>102</v>
      </c>
      <c r="G13" s="16">
        <v>7427.28</v>
      </c>
      <c r="H13" s="25"/>
    </row>
    <row r="14" ht="22.8" customHeight="1" spans="1:8">
      <c r="A14" s="8"/>
      <c r="B14" s="50"/>
      <c r="C14" s="50"/>
      <c r="D14" s="50"/>
      <c r="E14" s="50"/>
      <c r="F14" s="50"/>
      <c r="G14" s="51"/>
      <c r="H14" s="25"/>
    </row>
    <row r="15" ht="22.8" customHeight="1" spans="1:8">
      <c r="A15" s="8"/>
      <c r="B15" s="52"/>
      <c r="C15" s="52"/>
      <c r="D15" s="52"/>
      <c r="E15" s="52"/>
      <c r="F15" s="52"/>
      <c r="G15" s="53"/>
      <c r="H15" s="25"/>
    </row>
    <row r="16" ht="22.8" customHeight="1" spans="1:8">
      <c r="A16" s="8"/>
      <c r="B16" s="52"/>
      <c r="C16" s="52"/>
      <c r="D16" s="52"/>
      <c r="E16" s="52"/>
      <c r="F16" s="52"/>
      <c r="G16" s="53"/>
      <c r="H16" s="25"/>
    </row>
    <row r="17" ht="22.8" customHeight="1" spans="1:8">
      <c r="A17" s="8"/>
      <c r="B17" s="52"/>
      <c r="C17" s="52"/>
      <c r="D17" s="52"/>
      <c r="E17" s="52"/>
      <c r="F17" s="52"/>
      <c r="G17" s="53"/>
      <c r="H17" s="25"/>
    </row>
    <row r="18" ht="22.8" customHeight="1" spans="2:8">
      <c r="B18" s="52"/>
      <c r="C18" s="52"/>
      <c r="D18" s="52"/>
      <c r="E18" s="52"/>
      <c r="F18" s="52"/>
      <c r="G18" s="54"/>
      <c r="H18" s="25"/>
    </row>
    <row r="19" ht="22.8" customHeight="1" spans="1:8">
      <c r="A19" s="8"/>
      <c r="B19" s="52"/>
      <c r="C19" s="52"/>
      <c r="D19" s="52"/>
      <c r="E19" s="52"/>
      <c r="F19" s="52"/>
      <c r="G19" s="53"/>
      <c r="H19" s="25"/>
    </row>
    <row r="20" ht="9.75" customHeight="1" spans="1:8">
      <c r="A20" s="19"/>
      <c r="B20" s="20"/>
      <c r="C20" s="20"/>
      <c r="D20" s="20"/>
      <c r="E20" s="20"/>
      <c r="F20" s="19"/>
      <c r="G20" s="19"/>
      <c r="H20" s="27"/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赵娟</cp:lastModifiedBy>
  <dcterms:created xsi:type="dcterms:W3CDTF">2022-03-09T08:14:00Z</dcterms:created>
  <dcterms:modified xsi:type="dcterms:W3CDTF">2022-07-13T09:30:15Z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7C26102C18C448DB8D06EAA120AA6F09</vt:lpwstr>
  </property>
  <property fmtid="{D5CDD505-2E9C-101B-9397-08002B2CF9AE}" pid="3" name="KSOProductBuildVer">
    <vt:lpwstr>2052-11.8.2.11542</vt:lpwstr>
  </property>
</Properties>
</file>