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<sst xmlns="http://schemas.openxmlformats.org/spreadsheetml/2006/main" count="512" uniqueCount="208">
  <si>
    <t>2022年部门预算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</si>
  <si>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</si>
  <si>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</si>
  <si>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</si>
  <si>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</si>
  <si>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</si>
  <si>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</si>
  <si>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</si>
  <si>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</si>
  <si>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</si>
  <si>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</si>
  <si>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</si>
  <si>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</si>
  <si>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</si>
  <si>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</si>
  <si>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</si>
  <si>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</si>
  <si>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</si>
  <si>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</si>
  <si>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</si>
  <si>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</si>
  <si>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</si>
  <si>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</si>
  <si>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</si>
  <si>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</si>
  <si>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</si>
  <si>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</si>
  <si>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</si>
  <si>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</si>
  <si>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</si>
  <si>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</si>
  <si>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</si>
  <si>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</si>
  <si>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</si>
  <si>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</si>
  <si>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</si>
  <si>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</si>
  <si>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</si>
  <si>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</si>
  <si>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</si>
  <si>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</si>
  <si>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</si>
  <si>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</si>
  <si>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</si>
  <si>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</si>
  <si>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</si>
  <si>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</si>
  <si>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</si>
  <si>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</si>
  <si>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</si>
  <si>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</si>
  <si>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</si>
  <si>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</si>
  <si>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</si>
  <si>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</si>
  <si>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</si>
  <si>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</si>
  <si>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</si>
  <si>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</si>
  <si>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</si>
  <si>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</si>
  <si>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</si>
  <si>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</si>
  <si>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</si>
  <si>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</si>
  <si>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</si>
  <si>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</si>
  <si>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</si>
  <si>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</si>
  <si>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</si>
  <si>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</si>
  <si>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</si>
  <si>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旺苍县融媒体中心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</si>
  <si>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</si>
  <si>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</si>
  <si>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</si>
  <si>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</si>
  <si>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</si>
  <si>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</si>
  <si>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</si>
  <si>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</si>
  <si>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</si>
  <si>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</si>
  <si>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08</t>
  </si>
  <si>
    <t>广播电视事务</t>
  </si>
  <si>
    <t>99</t>
  </si>
  <si>
    <t>其他社会保障和就业支出</t>
  </si>
  <si>
    <t>05</t>
  </si>
  <si>
    <t>机关事业单位基本养老保险缴费支出</t>
  </si>
  <si>
    <t>02</t>
  </si>
  <si>
    <t>事业单位医疗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</si>
  <si>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</si>
  <si>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</si>
  <si>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</si>
  <si>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</si>
  <si>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</si>
  <si>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</si>
  <si>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</si>
  <si>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</si>
  <si>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</si>
  <si>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</si>
  <si>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</si>
  <si>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</si>
  <si>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</si>
  <si>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</si>
  <si>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</si>
  <si>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</si>
  <si>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</si>
  <si>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</si>
  <si>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</si>
  <si>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</si>
  <si>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</si>
  <si>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</si>
  <si>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</si>
  <si>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</si>
  <si>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</si>
  <si>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</si>
  <si>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</si>
  <si>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</si>
  <si>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</si>
  <si>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</si>
  <si>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</si>
  <si>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</si>
  <si>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</si>
  <si>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</si>
  <si>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</si>
  <si>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</si>
  <si>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</si>
  <si>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</si>
  <si>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</si>
  <si>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</si>
  <si>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</si>
  <si>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</si>
  <si>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</si>
  <si>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</si>
  <si>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</si>
  <si>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</si>
  <si>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</si>
  <si>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</si>
  <si>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</si>
  <si>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</si>
  <si>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</si>
  <si>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</si>
  <si>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   工资福利支出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</si>
  <si>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</si>
  <si>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</si>
  <si>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</si>
  <si>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</si>
  <si>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</si>
  <si>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</si>
  <si>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</si>
  <si>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301</t>
  </si>
  <si>
    <t>12</t>
  </si>
  <si>
    <t>其他社会保障缴费</t>
  </si>
  <si>
    <t>失业保险</t>
  </si>
  <si>
    <t>工伤保险</t>
  </si>
  <si>
    <t>13</t>
  </si>
  <si>
    <t>其他工资福利支出</t>
  </si>
  <si>
    <t>     商品和服务支出</t>
  </si>
  <si>
    <t>办公费</t>
  </si>
  <si>
    <t>印刷费</t>
  </si>
  <si>
    <t>水费</t>
  </si>
  <si>
    <t>06</t>
  </si>
  <si>
    <t>电费</t>
  </si>
  <si>
    <t>11</t>
  </si>
  <si>
    <t>差旅费</t>
  </si>
  <si>
    <t>维修(护)费</t>
  </si>
  <si>
    <t>14</t>
  </si>
  <si>
    <t>租聘费</t>
  </si>
  <si>
    <t>17</t>
  </si>
  <si>
    <t>公务接待</t>
  </si>
  <si>
    <t>26</t>
  </si>
  <si>
    <t>劳务费</t>
  </si>
  <si>
    <t>28</t>
  </si>
  <si>
    <t>工会经费</t>
  </si>
  <si>
    <t>29</t>
  </si>
  <si>
    <t>福利费</t>
  </si>
  <si>
    <t>其他商品和服务支出</t>
  </si>
  <si>
    <t>社会福利和救助</t>
  </si>
  <si>
    <t>09</t>
  </si>
  <si>
    <t>奖励金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</si>
  <si>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</si>
  <si>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</si>
  <si>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</si>
  <si>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</si>
  <si>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</si>
  <si>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</si>
  <si>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</si>
  <si>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</si>
  <si>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</si>
  <si>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党建经费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</si>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</sst>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theme="1"/>
      <name val="宋体"/>
      <charset val="134"/>
    </font>
    <font>
      <sz val="11"/>
      <color theme="1"/>
      <name val="宋体"/>
      <charset val="1"/>
      <scheme val="minor"/>
    </font>
    <font>
      <sz val="8"/>
      <color theme="1"/>
      <name val="宋体"/>
      <charset val="1"/>
      <scheme val="minor"/>
    </font>
    <font>
      <sz val="9"/>
      <color theme="1"/>
      <name val="SimSun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simhei"/>
      <charset val="134"/>
    </font>
    <font>
      <sz val="8"/>
      <color theme="1"/>
      <name val="宋体"/>
      <charset val="134"/>
    </font>
    <font>
      <sz val="8"/>
      <color theme="1"/>
      <name val="SimSun"/>
      <charset val="134"/>
    </font>
    <font>
      <b/>
      <sz val="8"/>
      <color theme="1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3" borderId="14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2" fillId="18" borderId="18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14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0" fontId="0" fillId="6" borderId="0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0" fontId="1" fillId="6" borderId="0" xfId="0" applyFont="1" applyFill="1" applyBorder="1">
      <alignment vertical="center"/>
    </xf>
    <xf numFmtId="0" fontId="11" fillId="6" borderId="10" xfId="0" applyFont="1" applyFill="1" applyBorder="1" applyAlignment="1">
      <alignment horizontal="center" vertical="center"/>
    </xf>
    <xf numFmtId="4" fontId="2" fillId="6" borderId="10" xfId="0" applyNumberFormat="1" applyFont="1" applyFill="1" applyBorder="1" applyAlignment="1">
      <alignment horizontal="right" vertical="center"/>
    </xf>
    <xf numFmtId="49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4" fontId="2" fillId="3" borderId="10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49" fontId="12" fillId="6" borderId="1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0" fillId="6" borderId="0" xfId="0" applyFont="1" applyFill="1">
      <alignment vertical="center"/>
    </xf>
    <xf numFmtId="0" fontId="8" fillId="0" borderId="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6" borderId="3" xfId="0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left" vertical="center"/>
    </xf>
    <xf numFmtId="4" fontId="2" fillId="7" borderId="10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4" fontId="2" fillId="4" borderId="10" xfId="0" applyNumberFormat="1" applyFont="1" applyFill="1" applyBorder="1" applyAlignment="1">
      <alignment horizontal="right" vertical="center"/>
    </xf>
    <xf numFmtId="4" fontId="11" fillId="6" borderId="10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center" vertical="center" wrapText="1"/>
    </xf>
    <xf numFmtId="4" fontId="17" fillId="6" borderId="10" xfId="0" applyNumberFormat="1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/>
    </xf>
    <xf numFmtId="4" fontId="21" fillId="6" borderId="10" xfId="0" applyNumberFormat="1" applyFont="1" applyFill="1" applyBorder="1" applyAlignment="1">
      <alignment horizontal="center" vertical="center"/>
    </xf>
    <xf numFmtId="4" fontId="19" fillId="6" borderId="10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" fillId="6" borderId="1" xfId="0" applyFont="1" applyFill="1" applyBorder="1">
      <alignment vertical="center"/>
    </xf>
    <xf numFmtId="0" fontId="1" fillId="6" borderId="2" xfId="0" applyFont="1" applyFill="1" applyBorder="1">
      <alignment vertical="center"/>
    </xf>
    <xf numFmtId="0" fontId="1" fillId="6" borderId="3" xfId="0" applyFont="1" applyFill="1" applyBorder="1">
      <alignment vertical="center"/>
    </xf>
    <xf numFmtId="0" fontId="5" fillId="6" borderId="3" xfId="0" applyFont="1" applyFill="1" applyBorder="1">
      <alignment vertical="center"/>
    </xf>
    <xf numFmtId="49" fontId="2" fillId="6" borderId="4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4" fontId="2" fillId="6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1" fillId="6" borderId="5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46"/>
    </row>
    <row r="2" ht="195.55" customHeight="1" spans="1:1">
      <c r="A2" s="147" t="s">
        <v>0</v>
      </c>
    </row>
    <row r="3" ht="146.65" customHeight="1" spans="1:1">
      <c r="A3" s="148">
        <v>44629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8" activePane="bottomLeft" state="frozen"/>
      <selection/>
      <selection pane="bottomLeft" activeCell="C38" sqref="C38"/>
    </sheetView>
  </sheetViews>
  <sheetFormatPr defaultColWidth="10" defaultRowHeight="14" customHeight="1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9" customHeight="1" spans="1:6">
      <c r="A1" s="112"/>
      <c r="B1" s="2"/>
      <c r="C1" s="28"/>
      <c r="D1" s="113"/>
      <c r="E1" s="2" t="s">
        <v>1</v>
      </c>
      <c r="F1" s="124" t="s">
        <v>2</v>
      </c>
    </row>
    <row r="2" ht="19" customHeight="1" spans="1:6">
      <c r="A2" s="113"/>
      <c r="B2" s="115" t="s">
        <v>3</v>
      </c>
      <c r="C2" s="115"/>
      <c r="D2" s="115"/>
      <c r="E2" s="115"/>
      <c r="F2" s="124"/>
    </row>
    <row r="3" customHeight="1" spans="1:6">
      <c r="A3" s="116"/>
      <c r="B3" s="5" t="s">
        <v>4</v>
      </c>
      <c r="C3" s="63"/>
      <c r="D3" s="63"/>
      <c r="E3" s="117" t="s">
        <v>5</v>
      </c>
      <c r="F3" s="125"/>
    </row>
    <row r="4" customHeight="1" spans="1:6">
      <c r="A4" s="118"/>
      <c r="B4" s="119" t="s">
        <v>6</v>
      </c>
      <c r="C4" s="119"/>
      <c r="D4" s="119" t="s">
        <v>7</v>
      </c>
      <c r="E4" s="119"/>
      <c r="F4" s="75"/>
    </row>
    <row r="5" customHeight="1" spans="1:6">
      <c r="A5" s="118"/>
      <c r="B5" s="119" t="s">
        <v>8</v>
      </c>
      <c r="C5" s="119" t="s">
        <v>9</v>
      </c>
      <c r="D5" s="119" t="s">
        <v>8</v>
      </c>
      <c r="E5" s="119" t="s">
        <v>9</v>
      </c>
      <c r="F5" s="75"/>
    </row>
    <row r="6" customHeight="1" spans="1:6">
      <c r="A6" s="6"/>
      <c r="B6" s="33" t="s">
        <v>10</v>
      </c>
      <c r="C6" s="120">
        <f>'1-1'!F7</f>
        <v>4941674.77</v>
      </c>
      <c r="D6" s="33" t="s">
        <v>11</v>
      </c>
      <c r="E6" s="122">
        <v>3757104.42</v>
      </c>
      <c r="F6" s="25"/>
    </row>
    <row r="7" customHeight="1" spans="1:6">
      <c r="A7" s="6"/>
      <c r="B7" s="33" t="s">
        <v>12</v>
      </c>
      <c r="C7" s="120">
        <f>'1-1'!G7</f>
        <v>0</v>
      </c>
      <c r="D7" s="33" t="s">
        <v>13</v>
      </c>
      <c r="E7" s="122"/>
      <c r="F7" s="25"/>
    </row>
    <row r="8" customHeight="1" spans="1:6">
      <c r="A8" s="6"/>
      <c r="B8" s="33" t="s">
        <v>14</v>
      </c>
      <c r="C8" s="120">
        <f>'1-1'!H7</f>
        <v>0</v>
      </c>
      <c r="D8" s="33" t="s">
        <v>15</v>
      </c>
      <c r="E8" s="122"/>
      <c r="F8" s="25"/>
    </row>
    <row r="9" customHeight="1" spans="1:6">
      <c r="A9" s="6"/>
      <c r="B9" s="33" t="s">
        <v>16</v>
      </c>
      <c r="C9" s="120">
        <f>'1-1'!I7</f>
        <v>0</v>
      </c>
      <c r="D9" s="33" t="s">
        <v>17</v>
      </c>
      <c r="E9" s="122"/>
      <c r="F9" s="25"/>
    </row>
    <row r="10" customHeight="1" spans="1:6">
      <c r="A10" s="6"/>
      <c r="B10" s="33" t="s">
        <v>18</v>
      </c>
      <c r="C10" s="120">
        <f>'1-1'!J7</f>
        <v>0</v>
      </c>
      <c r="D10" s="33" t="s">
        <v>19</v>
      </c>
      <c r="E10" s="122"/>
      <c r="F10" s="25"/>
    </row>
    <row r="11" customHeight="1" spans="1:6">
      <c r="A11" s="6"/>
      <c r="B11" s="33" t="s">
        <v>20</v>
      </c>
      <c r="C11" s="120">
        <f>'1-1'!K7</f>
        <v>0</v>
      </c>
      <c r="D11" s="33" t="s">
        <v>21</v>
      </c>
      <c r="E11" s="122"/>
      <c r="F11" s="25"/>
    </row>
    <row r="12" customHeight="1" spans="1:6">
      <c r="A12" s="6"/>
      <c r="B12" s="33" t="s">
        <v>22</v>
      </c>
      <c r="C12" s="122"/>
      <c r="D12" s="33" t="s">
        <v>23</v>
      </c>
      <c r="E12" s="122"/>
      <c r="F12" s="25"/>
    </row>
    <row r="13" customHeight="1" spans="1:6">
      <c r="A13" s="6"/>
      <c r="B13" s="33" t="s">
        <v>22</v>
      </c>
      <c r="C13" s="122"/>
      <c r="D13" s="33" t="s">
        <v>24</v>
      </c>
      <c r="E13" s="122">
        <v>545987.95</v>
      </c>
      <c r="F13" s="25"/>
    </row>
    <row r="14" customHeight="1" spans="1:6">
      <c r="A14" s="6"/>
      <c r="B14" s="33" t="s">
        <v>22</v>
      </c>
      <c r="C14" s="122"/>
      <c r="D14" s="33" t="s">
        <v>25</v>
      </c>
      <c r="E14" s="122"/>
      <c r="F14" s="25"/>
    </row>
    <row r="15" customHeight="1" spans="1:6">
      <c r="A15" s="6"/>
      <c r="B15" s="33" t="s">
        <v>22</v>
      </c>
      <c r="C15" s="122"/>
      <c r="D15" s="33" t="s">
        <v>26</v>
      </c>
      <c r="E15" s="122">
        <v>255432.96</v>
      </c>
      <c r="F15" s="25"/>
    </row>
    <row r="16" customHeight="1" spans="1:6">
      <c r="A16" s="6"/>
      <c r="B16" s="33" t="s">
        <v>22</v>
      </c>
      <c r="C16" s="122"/>
      <c r="D16" s="33" t="s">
        <v>27</v>
      </c>
      <c r="E16" s="122"/>
      <c r="F16" s="25"/>
    </row>
    <row r="17" customHeight="1" spans="1:6">
      <c r="A17" s="6"/>
      <c r="B17" s="33" t="s">
        <v>22</v>
      </c>
      <c r="C17" s="122"/>
      <c r="D17" s="33" t="s">
        <v>28</v>
      </c>
      <c r="E17" s="122"/>
      <c r="F17" s="25"/>
    </row>
    <row r="18" customHeight="1" spans="1:6">
      <c r="A18" s="6"/>
      <c r="B18" s="33" t="s">
        <v>22</v>
      </c>
      <c r="C18" s="122"/>
      <c r="D18" s="33" t="s">
        <v>29</v>
      </c>
      <c r="E18" s="122"/>
      <c r="F18" s="25"/>
    </row>
    <row r="19" customHeight="1" spans="1:6">
      <c r="A19" s="6"/>
      <c r="B19" s="33" t="s">
        <v>22</v>
      </c>
      <c r="C19" s="122"/>
      <c r="D19" s="33" t="s">
        <v>30</v>
      </c>
      <c r="E19" s="122"/>
      <c r="F19" s="25"/>
    </row>
    <row r="20" customHeight="1" spans="1:6">
      <c r="A20" s="6"/>
      <c r="B20" s="33" t="s">
        <v>22</v>
      </c>
      <c r="C20" s="122"/>
      <c r="D20" s="33" t="s">
        <v>31</v>
      </c>
      <c r="E20" s="122"/>
      <c r="F20" s="25"/>
    </row>
    <row r="21" customHeight="1" spans="1:6">
      <c r="A21" s="6"/>
      <c r="B21" s="33" t="s">
        <v>22</v>
      </c>
      <c r="C21" s="122"/>
      <c r="D21" s="33" t="s">
        <v>32</v>
      </c>
      <c r="E21" s="122"/>
      <c r="F21" s="25"/>
    </row>
    <row r="22" customHeight="1" spans="1:6">
      <c r="A22" s="6"/>
      <c r="B22" s="33" t="s">
        <v>22</v>
      </c>
      <c r="C22" s="122"/>
      <c r="D22" s="33" t="s">
        <v>33</v>
      </c>
      <c r="E22" s="122"/>
      <c r="F22" s="25"/>
    </row>
    <row r="23" customHeight="1" spans="1:6">
      <c r="A23" s="6"/>
      <c r="B23" s="33" t="s">
        <v>22</v>
      </c>
      <c r="C23" s="122"/>
      <c r="D23" s="33" t="s">
        <v>34</v>
      </c>
      <c r="E23" s="122"/>
      <c r="F23" s="25"/>
    </row>
    <row r="24" customHeight="1" spans="1:6">
      <c r="A24" s="6"/>
      <c r="B24" s="33" t="s">
        <v>22</v>
      </c>
      <c r="C24" s="122"/>
      <c r="D24" s="33" t="s">
        <v>35</v>
      </c>
      <c r="E24" s="122"/>
      <c r="F24" s="25"/>
    </row>
    <row r="25" customHeight="1" spans="1:6">
      <c r="A25" s="6"/>
      <c r="B25" s="33" t="s">
        <v>22</v>
      </c>
      <c r="C25" s="122"/>
      <c r="D25" s="33" t="s">
        <v>36</v>
      </c>
      <c r="E25" s="122">
        <v>383149.44</v>
      </c>
      <c r="F25" s="25"/>
    </row>
    <row r="26" customHeight="1" spans="1:6">
      <c r="A26" s="6"/>
      <c r="B26" s="33" t="s">
        <v>22</v>
      </c>
      <c r="C26" s="122"/>
      <c r="D26" s="33" t="s">
        <v>37</v>
      </c>
      <c r="E26" s="122"/>
      <c r="F26" s="25"/>
    </row>
    <row r="27" customHeight="1" spans="1:6">
      <c r="A27" s="6"/>
      <c r="B27" s="33" t="s">
        <v>22</v>
      </c>
      <c r="C27" s="122"/>
      <c r="D27" s="33" t="s">
        <v>38</v>
      </c>
      <c r="E27" s="122"/>
      <c r="F27" s="25"/>
    </row>
    <row r="28" customHeight="1" spans="1:6">
      <c r="A28" s="6"/>
      <c r="B28" s="33" t="s">
        <v>22</v>
      </c>
      <c r="C28" s="122"/>
      <c r="D28" s="33" t="s">
        <v>39</v>
      </c>
      <c r="E28" s="122"/>
      <c r="F28" s="25"/>
    </row>
    <row r="29" customHeight="1" spans="1:6">
      <c r="A29" s="6"/>
      <c r="B29" s="33" t="s">
        <v>22</v>
      </c>
      <c r="C29" s="122"/>
      <c r="D29" s="33" t="s">
        <v>40</v>
      </c>
      <c r="E29" s="122"/>
      <c r="F29" s="25"/>
    </row>
    <row r="30" customHeight="1" spans="1:6">
      <c r="A30" s="6"/>
      <c r="B30" s="33" t="s">
        <v>22</v>
      </c>
      <c r="C30" s="122"/>
      <c r="D30" s="33" t="s">
        <v>41</v>
      </c>
      <c r="E30" s="122"/>
      <c r="F30" s="25"/>
    </row>
    <row r="31" customHeight="1" spans="1:6">
      <c r="A31" s="6"/>
      <c r="B31" s="33" t="s">
        <v>22</v>
      </c>
      <c r="C31" s="122"/>
      <c r="D31" s="33" t="s">
        <v>42</v>
      </c>
      <c r="E31" s="122"/>
      <c r="F31" s="25"/>
    </row>
    <row r="32" customHeight="1" spans="1:6">
      <c r="A32" s="6"/>
      <c r="B32" s="33" t="s">
        <v>22</v>
      </c>
      <c r="C32" s="122"/>
      <c r="D32" s="33" t="s">
        <v>43</v>
      </c>
      <c r="E32" s="122"/>
      <c r="F32" s="25"/>
    </row>
    <row r="33" customHeight="1" spans="1:6">
      <c r="A33" s="6"/>
      <c r="B33" s="33" t="s">
        <v>22</v>
      </c>
      <c r="C33" s="122"/>
      <c r="D33" s="33" t="s">
        <v>44</v>
      </c>
      <c r="E33" s="122"/>
      <c r="F33" s="25"/>
    </row>
    <row r="34" customHeight="1" spans="1:6">
      <c r="A34" s="6"/>
      <c r="B34" s="33" t="s">
        <v>22</v>
      </c>
      <c r="C34" s="122"/>
      <c r="D34" s="33" t="s">
        <v>45</v>
      </c>
      <c r="E34" s="122"/>
      <c r="F34" s="25"/>
    </row>
    <row r="35" customHeight="1" spans="1:6">
      <c r="A35" s="6"/>
      <c r="B35" s="33" t="s">
        <v>22</v>
      </c>
      <c r="C35" s="122"/>
      <c r="D35" s="33" t="s">
        <v>46</v>
      </c>
      <c r="E35" s="122"/>
      <c r="F35" s="25"/>
    </row>
    <row r="36" ht="15" customHeight="1" spans="1:6">
      <c r="A36" s="9"/>
      <c r="B36" s="138" t="s">
        <v>47</v>
      </c>
      <c r="C36" s="121">
        <f>SUM(C6:C35)</f>
        <v>4941674.77</v>
      </c>
      <c r="D36" s="138" t="s">
        <v>48</v>
      </c>
      <c r="E36" s="121">
        <f>SUM(E6:E35)</f>
        <v>4941674.77</v>
      </c>
      <c r="F36" s="26"/>
    </row>
    <row r="37" customHeight="1" spans="1:6">
      <c r="A37" s="6"/>
      <c r="B37" s="33" t="s">
        <v>49</v>
      </c>
      <c r="C37" s="120">
        <f>'1-1'!N7</f>
        <v>0</v>
      </c>
      <c r="D37" s="33" t="s">
        <v>50</v>
      </c>
      <c r="E37" s="122"/>
      <c r="F37" s="139"/>
    </row>
    <row r="38" customHeight="1" spans="1:6">
      <c r="A38" s="140"/>
      <c r="B38" s="33" t="s">
        <v>51</v>
      </c>
      <c r="C38" s="120">
        <f>'1-1'!E7</f>
        <v>485172.63</v>
      </c>
      <c r="D38" s="33" t="s">
        <v>52</v>
      </c>
      <c r="E38" s="122"/>
      <c r="F38" s="139"/>
    </row>
    <row r="39" customHeight="1" spans="1:6">
      <c r="A39" s="140"/>
      <c r="B39" s="141"/>
      <c r="C39" s="141"/>
      <c r="D39" s="33" t="s">
        <v>53</v>
      </c>
      <c r="E39" s="120">
        <v>485172.63</v>
      </c>
      <c r="F39" s="139"/>
    </row>
    <row r="40" customHeight="1" spans="1:6">
      <c r="A40" s="142"/>
      <c r="B40" s="138" t="s">
        <v>54</v>
      </c>
      <c r="C40" s="121">
        <v>5426847.4</v>
      </c>
      <c r="D40" s="138" t="s">
        <v>55</v>
      </c>
      <c r="E40" s="121">
        <f>E36+E37+E39</f>
        <v>5426847.4</v>
      </c>
      <c r="F40" s="143"/>
    </row>
    <row r="41" customHeight="1" spans="1:6">
      <c r="A41" s="123"/>
      <c r="B41" s="123"/>
      <c r="C41" s="144"/>
      <c r="D41" s="144"/>
      <c r="E41" s="123"/>
      <c r="F41" s="145"/>
    </row>
  </sheetData>
  <mergeCells count="4">
    <mergeCell ref="B2:E2"/>
    <mergeCell ref="B4:C4"/>
    <mergeCell ref="D4:E4"/>
    <mergeCell ref="A6:A35"/>
  </mergeCells>
  <printOptions horizontalCentered="1" verticalCentered="1"/>
  <pageMargins left="0.751388888888889" right="0.751388888888889" top="0.156944444444444" bottom="0.271527777777778" header="0.118055555555556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E1" workbookViewId="0">
      <pane ySplit="6" topLeftCell="A7" activePane="bottomLeft" state="frozen"/>
      <selection/>
      <selection pane="bottomLeft" activeCell="M18" sqref="M1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137"/>
      <c r="G3" s="4"/>
      <c r="H3" s="137"/>
      <c r="I3" s="137"/>
      <c r="J3" s="137"/>
      <c r="K3" s="137"/>
      <c r="L3" s="137"/>
      <c r="M3" s="137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5426847.4</v>
      </c>
      <c r="E7" s="31">
        <f t="shared" ref="E7:N7" si="0">E8</f>
        <v>485172.63</v>
      </c>
      <c r="F7" s="31">
        <f t="shared" si="0"/>
        <v>4941674.77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5426847.4</v>
      </c>
      <c r="E8" s="16">
        <f t="shared" ref="E8:N8" si="1">SUM(E9)</f>
        <v>485172.63</v>
      </c>
      <c r="F8" s="16">
        <f t="shared" si="1"/>
        <v>4941674.77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161001</v>
      </c>
      <c r="C9" s="13" t="s">
        <v>72</v>
      </c>
      <c r="D9" s="17">
        <f>SUM(E9:N9)</f>
        <v>5426847.4</v>
      </c>
      <c r="E9" s="18">
        <v>485172.63</v>
      </c>
      <c r="F9" s="16">
        <v>4941674.77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0388888888888889" right="0.0784722222222222" top="0.271527777777778" bottom="0.271527777777778" header="0" footer="0"/>
  <pageSetup paperSize="9" scale="6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62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7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27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128"/>
      <c r="B3" s="5" t="s">
        <v>4</v>
      </c>
      <c r="C3" s="5"/>
      <c r="D3" s="5"/>
      <c r="E3" s="5"/>
      <c r="F3" s="5"/>
      <c r="G3" s="4"/>
      <c r="H3" s="4"/>
      <c r="I3" s="137"/>
      <c r="J3" s="137"/>
      <c r="K3" s="22" t="s">
        <v>5</v>
      </c>
      <c r="L3" s="23"/>
    </row>
    <row r="4" ht="24.4" customHeight="1" spans="1:12">
      <c r="A4" s="129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6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6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130"/>
      <c r="B7" s="10"/>
      <c r="C7" s="10"/>
      <c r="D7" s="10"/>
      <c r="E7" s="10"/>
      <c r="F7" s="10" t="s">
        <v>71</v>
      </c>
      <c r="G7" s="31">
        <f>G8</f>
        <v>5426847.4</v>
      </c>
      <c r="H7" s="31">
        <f>H8</f>
        <v>5334847.4</v>
      </c>
      <c r="I7" s="31">
        <f>I8</f>
        <v>92000</v>
      </c>
      <c r="J7" s="31">
        <f>J8</f>
        <v>0</v>
      </c>
      <c r="K7" s="31">
        <f>K8</f>
        <v>0</v>
      </c>
      <c r="L7" s="26"/>
    </row>
    <row r="8" ht="22.8" customHeight="1" spans="1:12">
      <c r="A8" s="68"/>
      <c r="B8" s="13"/>
      <c r="C8" s="13"/>
      <c r="D8" s="13"/>
      <c r="E8" s="13"/>
      <c r="F8" s="13" t="s">
        <v>22</v>
      </c>
      <c r="G8" s="16">
        <f>G9</f>
        <v>5426847.4</v>
      </c>
      <c r="H8" s="16">
        <f>H9</f>
        <v>5334847.4</v>
      </c>
      <c r="I8" s="16">
        <f>I9</f>
        <v>92000</v>
      </c>
      <c r="J8" s="16">
        <f>J9</f>
        <v>0</v>
      </c>
      <c r="K8" s="16">
        <f>K9</f>
        <v>0</v>
      </c>
      <c r="L8" s="24"/>
    </row>
    <row r="9" ht="22.8" customHeight="1" spans="1:12">
      <c r="A9" s="68"/>
      <c r="B9" s="13"/>
      <c r="C9" s="13"/>
      <c r="D9" s="13"/>
      <c r="E9" s="13"/>
      <c r="F9" s="13" t="s">
        <v>72</v>
      </c>
      <c r="G9" s="16">
        <f>SUM(G10:G19)</f>
        <v>5426847.4</v>
      </c>
      <c r="H9" s="16">
        <f>SUM(H10:H19)</f>
        <v>5334847.4</v>
      </c>
      <c r="I9" s="16">
        <f>SUM(I10:I19)</f>
        <v>92000</v>
      </c>
      <c r="J9" s="16">
        <f>SUM(J10:J19)</f>
        <v>0</v>
      </c>
      <c r="K9" s="16">
        <f>SUM(K10:K19)</f>
        <v>0</v>
      </c>
      <c r="L9" s="24"/>
    </row>
    <row r="10" s="62" customFormat="1" ht="22.8" customHeight="1" spans="1:12">
      <c r="A10" s="68"/>
      <c r="B10" s="131">
        <v>207</v>
      </c>
      <c r="C10" s="131" t="s">
        <v>83</v>
      </c>
      <c r="D10" s="131" t="s">
        <v>83</v>
      </c>
      <c r="E10" s="131">
        <v>116001</v>
      </c>
      <c r="F10" s="132" t="s">
        <v>84</v>
      </c>
      <c r="G10" s="133">
        <f>SUM(H10:K10)</f>
        <v>4242277.05</v>
      </c>
      <c r="H10" s="133">
        <v>4150277.05</v>
      </c>
      <c r="I10" s="133">
        <v>92000</v>
      </c>
      <c r="J10" s="133"/>
      <c r="K10" s="133"/>
      <c r="L10" s="76"/>
    </row>
    <row r="11" ht="22.8" customHeight="1" spans="1:12">
      <c r="A11" s="68"/>
      <c r="B11" s="34">
        <v>208</v>
      </c>
      <c r="C11" s="34" t="s">
        <v>85</v>
      </c>
      <c r="D11" s="34" t="s">
        <v>85</v>
      </c>
      <c r="E11" s="34">
        <v>161001</v>
      </c>
      <c r="F11" s="13" t="s">
        <v>86</v>
      </c>
      <c r="G11" s="16">
        <f t="shared" ref="G11:G19" si="0">SUM(H11:K11)</f>
        <v>35122.03</v>
      </c>
      <c r="H11" s="18">
        <v>35122.03</v>
      </c>
      <c r="I11" s="18"/>
      <c r="J11" s="18"/>
      <c r="K11" s="18"/>
      <c r="L11" s="25"/>
    </row>
    <row r="12" ht="22.8" customHeight="1" spans="1:12">
      <c r="A12" s="68"/>
      <c r="B12" s="34">
        <v>208</v>
      </c>
      <c r="C12" s="34" t="s">
        <v>87</v>
      </c>
      <c r="D12" s="34" t="s">
        <v>87</v>
      </c>
      <c r="E12" s="34">
        <v>161001</v>
      </c>
      <c r="F12" s="134" t="s">
        <v>88</v>
      </c>
      <c r="G12" s="16">
        <f t="shared" si="0"/>
        <v>510865.92</v>
      </c>
      <c r="H12" s="18">
        <v>510865.92</v>
      </c>
      <c r="I12" s="18"/>
      <c r="J12" s="18"/>
      <c r="K12" s="18"/>
      <c r="L12" s="25"/>
    </row>
    <row r="13" ht="22.8" customHeight="1" spans="1:12">
      <c r="A13" s="68"/>
      <c r="B13" s="34">
        <v>210</v>
      </c>
      <c r="C13" s="34">
        <v>11</v>
      </c>
      <c r="D13" s="34" t="s">
        <v>89</v>
      </c>
      <c r="E13" s="34">
        <v>161001</v>
      </c>
      <c r="F13" s="13" t="s">
        <v>90</v>
      </c>
      <c r="G13" s="16">
        <f t="shared" si="0"/>
        <v>255432.96</v>
      </c>
      <c r="H13" s="18">
        <v>255432.96</v>
      </c>
      <c r="I13" s="18"/>
      <c r="J13" s="18"/>
      <c r="K13" s="18"/>
      <c r="L13" s="25"/>
    </row>
    <row r="14" ht="22.8" customHeight="1" spans="1:12">
      <c r="A14" s="68"/>
      <c r="B14" s="34">
        <v>221</v>
      </c>
      <c r="C14" s="34" t="s">
        <v>89</v>
      </c>
      <c r="D14" s="34" t="s">
        <v>91</v>
      </c>
      <c r="E14" s="34">
        <v>161001</v>
      </c>
      <c r="F14" s="13" t="s">
        <v>92</v>
      </c>
      <c r="G14" s="16">
        <f t="shared" si="0"/>
        <v>383149.44</v>
      </c>
      <c r="H14" s="18">
        <v>383149.44</v>
      </c>
      <c r="I14" s="18"/>
      <c r="J14" s="18"/>
      <c r="K14" s="18"/>
      <c r="L14" s="25"/>
    </row>
    <row r="15" ht="22.8" customHeight="1" spans="1:12">
      <c r="A15" s="68"/>
      <c r="B15" s="34"/>
      <c r="C15" s="34"/>
      <c r="D15" s="34"/>
      <c r="E15" s="34"/>
      <c r="F15" s="13"/>
      <c r="G15" s="16"/>
      <c r="H15" s="18"/>
      <c r="I15" s="18"/>
      <c r="J15" s="18"/>
      <c r="K15" s="18"/>
      <c r="L15" s="25"/>
    </row>
    <row r="16" ht="22.8" customHeight="1" spans="1:12">
      <c r="A16" s="68"/>
      <c r="B16" s="13"/>
      <c r="C16" s="13"/>
      <c r="D16" s="13"/>
      <c r="E16" s="13"/>
      <c r="F16" s="13"/>
      <c r="G16" s="16"/>
      <c r="H16" s="18"/>
      <c r="I16" s="18"/>
      <c r="J16" s="18"/>
      <c r="K16" s="18"/>
      <c r="L16" s="25"/>
    </row>
    <row r="17" ht="22.8" customHeight="1" spans="1:12">
      <c r="A17" s="68"/>
      <c r="B17" s="13"/>
      <c r="C17" s="13"/>
      <c r="D17" s="13"/>
      <c r="E17" s="13"/>
      <c r="F17" s="13"/>
      <c r="G17" s="16"/>
      <c r="H17" s="18"/>
      <c r="I17" s="18"/>
      <c r="J17" s="18"/>
      <c r="K17" s="18"/>
      <c r="L17" s="25"/>
    </row>
    <row r="18" ht="22.8" customHeight="1" spans="1:12">
      <c r="A18" s="68"/>
      <c r="B18" s="13"/>
      <c r="C18" s="13"/>
      <c r="D18" s="13"/>
      <c r="E18" s="13"/>
      <c r="F18" s="13"/>
      <c r="G18" s="16"/>
      <c r="H18" s="18"/>
      <c r="I18" s="18"/>
      <c r="J18" s="18"/>
      <c r="K18" s="18"/>
      <c r="L18" s="25"/>
    </row>
    <row r="19" ht="22.8" customHeight="1" spans="1:12">
      <c r="A19" s="68"/>
      <c r="B19" s="13"/>
      <c r="C19" s="13"/>
      <c r="D19" s="13"/>
      <c r="E19" s="13"/>
      <c r="F19" s="13"/>
      <c r="G19" s="16"/>
      <c r="H19" s="18"/>
      <c r="I19" s="18"/>
      <c r="J19" s="18"/>
      <c r="K19" s="18"/>
      <c r="L19" s="25"/>
    </row>
    <row r="20" ht="9.75" customHeight="1" spans="1:12">
      <c r="A20" s="135"/>
      <c r="B20" s="20"/>
      <c r="C20" s="20"/>
      <c r="D20" s="20"/>
      <c r="E20" s="20"/>
      <c r="F20" s="19"/>
      <c r="G20" s="136"/>
      <c r="H20" s="19"/>
      <c r="I20" s="19"/>
      <c r="J20" s="20"/>
      <c r="K20" s="20"/>
      <c r="L20" s="27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rintOptions horizontalCentered="1" verticalCentered="1"/>
  <pageMargins left="0.156944444444444" right="0.196527777777778" top="0.271527777777778" bottom="0.271527777777778" header="0" footer="0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112"/>
      <c r="B1" s="2"/>
      <c r="C1" s="113"/>
      <c r="D1" s="113"/>
      <c r="E1" s="28"/>
      <c r="F1" s="28"/>
      <c r="G1" s="28"/>
      <c r="H1" s="114" t="s">
        <v>93</v>
      </c>
      <c r="I1" s="124" t="s">
        <v>2</v>
      </c>
    </row>
    <row r="2" ht="22.8" customHeight="1" spans="1:9">
      <c r="A2" s="113"/>
      <c r="B2" s="115" t="s">
        <v>94</v>
      </c>
      <c r="C2" s="115"/>
      <c r="D2" s="115"/>
      <c r="E2" s="115"/>
      <c r="F2" s="115"/>
      <c r="G2" s="115"/>
      <c r="H2" s="115"/>
      <c r="I2" s="124"/>
    </row>
    <row r="3" ht="19.55" customHeight="1" spans="1:9">
      <c r="A3" s="116"/>
      <c r="B3" s="5" t="s">
        <v>4</v>
      </c>
      <c r="C3" s="5"/>
      <c r="D3" s="63"/>
      <c r="E3" s="63"/>
      <c r="F3" s="63"/>
      <c r="G3" s="63"/>
      <c r="H3" s="117" t="s">
        <v>5</v>
      </c>
      <c r="I3" s="125"/>
    </row>
    <row r="4" ht="24.4" customHeight="1" spans="1:9">
      <c r="A4" s="118"/>
      <c r="B4" s="119" t="s">
        <v>6</v>
      </c>
      <c r="C4" s="119"/>
      <c r="D4" s="119" t="s">
        <v>7</v>
      </c>
      <c r="E4" s="119"/>
      <c r="F4" s="119"/>
      <c r="G4" s="119"/>
      <c r="H4" s="119"/>
      <c r="I4" s="75"/>
    </row>
    <row r="5" ht="24.4" customHeight="1" spans="1:9">
      <c r="A5" s="118"/>
      <c r="B5" s="119" t="s">
        <v>8</v>
      </c>
      <c r="C5" s="119" t="s">
        <v>9</v>
      </c>
      <c r="D5" s="119" t="s">
        <v>8</v>
      </c>
      <c r="E5" s="119" t="s">
        <v>58</v>
      </c>
      <c r="F5" s="119" t="s">
        <v>95</v>
      </c>
      <c r="G5" s="119" t="s">
        <v>96</v>
      </c>
      <c r="H5" s="119" t="s">
        <v>97</v>
      </c>
      <c r="I5" s="75"/>
    </row>
    <row r="6" ht="15" customHeight="1" spans="1:9">
      <c r="A6" s="6"/>
      <c r="B6" s="33" t="s">
        <v>98</v>
      </c>
      <c r="C6" s="120">
        <f>SUM(C7:C9)</f>
        <v>4941674.77</v>
      </c>
      <c r="D6" s="33" t="s">
        <v>99</v>
      </c>
      <c r="E6" s="120">
        <f>F6+G6+H6</f>
        <v>5426847.4</v>
      </c>
      <c r="F6" s="121">
        <v>5426847.4</v>
      </c>
      <c r="G6" s="122"/>
      <c r="H6" s="122"/>
      <c r="I6" s="25"/>
    </row>
    <row r="7" ht="15" customHeight="1" spans="1:9">
      <c r="A7" s="6"/>
      <c r="B7" s="33" t="s">
        <v>100</v>
      </c>
      <c r="C7" s="120">
        <f>'2-1'!H7</f>
        <v>4941674.77</v>
      </c>
      <c r="D7" s="33" t="s">
        <v>101</v>
      </c>
      <c r="E7" s="120">
        <f t="shared" ref="E7:E33" si="0">F7+G7+H7</f>
        <v>0</v>
      </c>
      <c r="F7" s="122"/>
      <c r="G7" s="122"/>
      <c r="H7" s="122"/>
      <c r="I7" s="25"/>
    </row>
    <row r="8" ht="15" customHeight="1" spans="1:9">
      <c r="A8" s="6"/>
      <c r="B8" s="33" t="s">
        <v>102</v>
      </c>
      <c r="C8" s="120">
        <f>'2-1'!K7</f>
        <v>0</v>
      </c>
      <c r="D8" s="33" t="s">
        <v>103</v>
      </c>
      <c r="E8" s="120">
        <f t="shared" si="0"/>
        <v>0</v>
      </c>
      <c r="F8" s="122"/>
      <c r="G8" s="122"/>
      <c r="H8" s="122"/>
      <c r="I8" s="25"/>
    </row>
    <row r="9" ht="15" customHeight="1" spans="1:9">
      <c r="A9" s="6"/>
      <c r="B9" s="33" t="s">
        <v>104</v>
      </c>
      <c r="C9" s="120">
        <f>'2-1'!N7</f>
        <v>0</v>
      </c>
      <c r="D9" s="33" t="s">
        <v>105</v>
      </c>
      <c r="E9" s="120">
        <f t="shared" si="0"/>
        <v>0</v>
      </c>
      <c r="F9" s="122"/>
      <c r="G9" s="122"/>
      <c r="H9" s="122"/>
      <c r="I9" s="25"/>
    </row>
    <row r="10" ht="15" customHeight="1" spans="1:9">
      <c r="A10" s="6"/>
      <c r="B10" s="33" t="s">
        <v>106</v>
      </c>
      <c r="C10" s="120">
        <f>SUM(C11:C13)</f>
        <v>485172.63</v>
      </c>
      <c r="D10" s="33" t="s">
        <v>107</v>
      </c>
      <c r="E10" s="120">
        <f t="shared" si="0"/>
        <v>0</v>
      </c>
      <c r="F10" s="122"/>
      <c r="G10" s="122"/>
      <c r="H10" s="122"/>
      <c r="I10" s="25"/>
    </row>
    <row r="11" ht="15" customHeight="1" spans="1:9">
      <c r="A11" s="6"/>
      <c r="B11" s="33" t="s">
        <v>100</v>
      </c>
      <c r="C11" s="120">
        <f>'2-1'!AB7</f>
        <v>485172.63</v>
      </c>
      <c r="D11" s="33" t="s">
        <v>108</v>
      </c>
      <c r="E11" s="120">
        <f t="shared" si="0"/>
        <v>0</v>
      </c>
      <c r="F11" s="122"/>
      <c r="G11" s="122"/>
      <c r="H11" s="122"/>
      <c r="I11" s="25"/>
    </row>
    <row r="12" ht="15" customHeight="1" spans="1:9">
      <c r="A12" s="6"/>
      <c r="B12" s="33" t="s">
        <v>102</v>
      </c>
      <c r="C12" s="120">
        <f>'2-1'!AE7</f>
        <v>0</v>
      </c>
      <c r="D12" s="33" t="s">
        <v>109</v>
      </c>
      <c r="E12" s="120">
        <f t="shared" si="0"/>
        <v>0</v>
      </c>
      <c r="F12" s="122"/>
      <c r="G12" s="122"/>
      <c r="H12" s="122"/>
      <c r="I12" s="25"/>
    </row>
    <row r="13" ht="15" customHeight="1" spans="1:9">
      <c r="A13" s="6"/>
      <c r="B13" s="33" t="s">
        <v>104</v>
      </c>
      <c r="C13" s="120">
        <f>'2-1'!AH7</f>
        <v>0</v>
      </c>
      <c r="D13" s="33" t="s">
        <v>110</v>
      </c>
      <c r="E13" s="120">
        <f t="shared" si="0"/>
        <v>4172578.97</v>
      </c>
      <c r="F13" s="122">
        <v>4172578.97</v>
      </c>
      <c r="G13" s="122"/>
      <c r="H13" s="122"/>
      <c r="I13" s="25"/>
    </row>
    <row r="14" ht="15" customHeight="1" spans="1:9">
      <c r="A14" s="6"/>
      <c r="B14" s="33" t="s">
        <v>111</v>
      </c>
      <c r="C14" s="122"/>
      <c r="D14" s="33" t="s">
        <v>112</v>
      </c>
      <c r="E14" s="120">
        <f t="shared" si="0"/>
        <v>615686.03</v>
      </c>
      <c r="F14" s="122">
        <v>615686.03</v>
      </c>
      <c r="G14" s="122"/>
      <c r="H14" s="122"/>
      <c r="I14" s="25"/>
    </row>
    <row r="15" ht="15" customHeight="1" spans="1:9">
      <c r="A15" s="6"/>
      <c r="B15" s="33" t="s">
        <v>111</v>
      </c>
      <c r="C15" s="122"/>
      <c r="D15" s="33" t="s">
        <v>113</v>
      </c>
      <c r="E15" s="120">
        <f t="shared" si="0"/>
        <v>0</v>
      </c>
      <c r="F15" s="122"/>
      <c r="G15" s="122"/>
      <c r="H15" s="122"/>
      <c r="I15" s="25"/>
    </row>
    <row r="16" ht="15" customHeight="1" spans="1:9">
      <c r="A16" s="6"/>
      <c r="B16" s="33" t="s">
        <v>111</v>
      </c>
      <c r="C16" s="122"/>
      <c r="D16" s="33" t="s">
        <v>114</v>
      </c>
      <c r="E16" s="120">
        <f t="shared" si="0"/>
        <v>255432.96</v>
      </c>
      <c r="F16" s="122">
        <v>255432.96</v>
      </c>
      <c r="G16" s="122"/>
      <c r="H16" s="122"/>
      <c r="I16" s="25"/>
    </row>
    <row r="17" ht="15" customHeight="1" spans="1:9">
      <c r="A17" s="6"/>
      <c r="B17" s="33" t="s">
        <v>111</v>
      </c>
      <c r="C17" s="122"/>
      <c r="D17" s="33" t="s">
        <v>115</v>
      </c>
      <c r="E17" s="120">
        <f t="shared" si="0"/>
        <v>0</v>
      </c>
      <c r="F17" s="122"/>
      <c r="G17" s="122"/>
      <c r="H17" s="122"/>
      <c r="I17" s="25"/>
    </row>
    <row r="18" ht="15" customHeight="1" spans="1:9">
      <c r="A18" s="6"/>
      <c r="B18" s="33" t="s">
        <v>111</v>
      </c>
      <c r="C18" s="122"/>
      <c r="D18" s="33" t="s">
        <v>116</v>
      </c>
      <c r="E18" s="120">
        <f t="shared" si="0"/>
        <v>0</v>
      </c>
      <c r="F18" s="122"/>
      <c r="G18" s="122"/>
      <c r="H18" s="122"/>
      <c r="I18" s="25"/>
    </row>
    <row r="19" ht="15" customHeight="1" spans="1:9">
      <c r="A19" s="6"/>
      <c r="B19" s="33" t="s">
        <v>111</v>
      </c>
      <c r="C19" s="122"/>
      <c r="D19" s="33" t="s">
        <v>117</v>
      </c>
      <c r="E19" s="120">
        <f t="shared" si="0"/>
        <v>0</v>
      </c>
      <c r="F19" s="122"/>
      <c r="G19" s="122"/>
      <c r="H19" s="122"/>
      <c r="I19" s="25"/>
    </row>
    <row r="20" ht="15" customHeight="1" spans="1:9">
      <c r="A20" s="6"/>
      <c r="B20" s="33" t="s">
        <v>111</v>
      </c>
      <c r="C20" s="122"/>
      <c r="D20" s="33" t="s">
        <v>118</v>
      </c>
      <c r="E20" s="120">
        <f t="shared" si="0"/>
        <v>0</v>
      </c>
      <c r="F20" s="122"/>
      <c r="G20" s="122"/>
      <c r="H20" s="122"/>
      <c r="I20" s="25"/>
    </row>
    <row r="21" ht="15" customHeight="1" spans="1:9">
      <c r="A21" s="6"/>
      <c r="B21" s="33" t="s">
        <v>111</v>
      </c>
      <c r="C21" s="122"/>
      <c r="D21" s="33" t="s">
        <v>119</v>
      </c>
      <c r="E21" s="120">
        <f t="shared" si="0"/>
        <v>0</v>
      </c>
      <c r="F21" s="122"/>
      <c r="G21" s="122"/>
      <c r="H21" s="122"/>
      <c r="I21" s="25"/>
    </row>
    <row r="22" ht="15" customHeight="1" spans="1:9">
      <c r="A22" s="6"/>
      <c r="B22" s="33" t="s">
        <v>111</v>
      </c>
      <c r="C22" s="122"/>
      <c r="D22" s="33" t="s">
        <v>120</v>
      </c>
      <c r="E22" s="120">
        <f t="shared" si="0"/>
        <v>0</v>
      </c>
      <c r="F22" s="122"/>
      <c r="G22" s="122"/>
      <c r="H22" s="122"/>
      <c r="I22" s="25"/>
    </row>
    <row r="23" ht="15" customHeight="1" spans="1:9">
      <c r="A23" s="6"/>
      <c r="B23" s="33" t="s">
        <v>111</v>
      </c>
      <c r="C23" s="122"/>
      <c r="D23" s="33" t="s">
        <v>121</v>
      </c>
      <c r="E23" s="120">
        <f t="shared" si="0"/>
        <v>0</v>
      </c>
      <c r="F23" s="122"/>
      <c r="G23" s="122"/>
      <c r="H23" s="122"/>
      <c r="I23" s="25"/>
    </row>
    <row r="24" ht="15" customHeight="1" spans="1:9">
      <c r="A24" s="6"/>
      <c r="B24" s="33" t="s">
        <v>111</v>
      </c>
      <c r="C24" s="122"/>
      <c r="D24" s="33" t="s">
        <v>122</v>
      </c>
      <c r="E24" s="120">
        <f t="shared" si="0"/>
        <v>0</v>
      </c>
      <c r="F24" s="122"/>
      <c r="G24" s="122"/>
      <c r="H24" s="122"/>
      <c r="I24" s="25"/>
    </row>
    <row r="25" ht="15" customHeight="1" spans="1:9">
      <c r="A25" s="6"/>
      <c r="B25" s="33" t="s">
        <v>111</v>
      </c>
      <c r="C25" s="122"/>
      <c r="D25" s="33" t="s">
        <v>123</v>
      </c>
      <c r="E25" s="120">
        <f t="shared" si="0"/>
        <v>0</v>
      </c>
      <c r="F25" s="122"/>
      <c r="G25" s="122"/>
      <c r="H25" s="122"/>
      <c r="I25" s="25"/>
    </row>
    <row r="26" ht="15" customHeight="1" spans="1:9">
      <c r="A26" s="6"/>
      <c r="B26" s="33" t="s">
        <v>111</v>
      </c>
      <c r="C26" s="122"/>
      <c r="D26" s="33" t="s">
        <v>124</v>
      </c>
      <c r="E26" s="120">
        <f t="shared" si="0"/>
        <v>383149.44</v>
      </c>
      <c r="F26" s="122">
        <v>383149.44</v>
      </c>
      <c r="G26" s="122"/>
      <c r="H26" s="122"/>
      <c r="I26" s="25"/>
    </row>
    <row r="27" ht="15" customHeight="1" spans="1:9">
      <c r="A27" s="6"/>
      <c r="B27" s="33" t="s">
        <v>111</v>
      </c>
      <c r="C27" s="122"/>
      <c r="D27" s="33" t="s">
        <v>125</v>
      </c>
      <c r="E27" s="120">
        <f t="shared" si="0"/>
        <v>0</v>
      </c>
      <c r="F27" s="122"/>
      <c r="G27" s="122"/>
      <c r="H27" s="122"/>
      <c r="I27" s="25"/>
    </row>
    <row r="28" ht="15" customHeight="1" spans="1:9">
      <c r="A28" s="6"/>
      <c r="B28" s="33" t="s">
        <v>111</v>
      </c>
      <c r="C28" s="122"/>
      <c r="D28" s="33" t="s">
        <v>126</v>
      </c>
      <c r="E28" s="120">
        <f t="shared" si="0"/>
        <v>0</v>
      </c>
      <c r="F28" s="122"/>
      <c r="G28" s="122"/>
      <c r="H28" s="122"/>
      <c r="I28" s="25"/>
    </row>
    <row r="29" ht="15" customHeight="1" spans="1:9">
      <c r="A29" s="6"/>
      <c r="B29" s="33" t="s">
        <v>111</v>
      </c>
      <c r="C29" s="122"/>
      <c r="D29" s="33" t="s">
        <v>127</v>
      </c>
      <c r="E29" s="120">
        <f t="shared" si="0"/>
        <v>0</v>
      </c>
      <c r="F29" s="122"/>
      <c r="G29" s="122"/>
      <c r="H29" s="122"/>
      <c r="I29" s="25"/>
    </row>
    <row r="30" ht="15" customHeight="1" spans="1:9">
      <c r="A30" s="6"/>
      <c r="B30" s="33" t="s">
        <v>111</v>
      </c>
      <c r="C30" s="122"/>
      <c r="D30" s="33" t="s">
        <v>128</v>
      </c>
      <c r="E30" s="120">
        <f t="shared" si="0"/>
        <v>0</v>
      </c>
      <c r="F30" s="122"/>
      <c r="G30" s="122"/>
      <c r="H30" s="122"/>
      <c r="I30" s="25"/>
    </row>
    <row r="31" ht="15" customHeight="1" spans="1:9">
      <c r="A31" s="6"/>
      <c r="B31" s="33" t="s">
        <v>111</v>
      </c>
      <c r="C31" s="122"/>
      <c r="D31" s="33" t="s">
        <v>129</v>
      </c>
      <c r="E31" s="120">
        <f t="shared" si="0"/>
        <v>0</v>
      </c>
      <c r="F31" s="122"/>
      <c r="G31" s="122"/>
      <c r="H31" s="122"/>
      <c r="I31" s="25"/>
    </row>
    <row r="32" ht="15" customHeight="1" spans="1:9">
      <c r="A32" s="6"/>
      <c r="B32" s="33" t="s">
        <v>111</v>
      </c>
      <c r="C32" s="122"/>
      <c r="D32" s="33" t="s">
        <v>130</v>
      </c>
      <c r="E32" s="120">
        <f t="shared" si="0"/>
        <v>0</v>
      </c>
      <c r="F32" s="122"/>
      <c r="G32" s="122"/>
      <c r="H32" s="122"/>
      <c r="I32" s="25"/>
    </row>
    <row r="33" ht="15" customHeight="1" spans="1:9">
      <c r="A33" s="6"/>
      <c r="B33" s="33" t="s">
        <v>111</v>
      </c>
      <c r="C33" s="122"/>
      <c r="D33" s="33" t="s">
        <v>131</v>
      </c>
      <c r="E33" s="120">
        <f t="shared" si="0"/>
        <v>0</v>
      </c>
      <c r="F33" s="122"/>
      <c r="G33" s="122"/>
      <c r="H33" s="122"/>
      <c r="I33" s="25"/>
    </row>
    <row r="34" ht="9.75" customHeight="1" spans="1:9">
      <c r="A34" s="123"/>
      <c r="B34" s="123"/>
      <c r="C34" s="123"/>
      <c r="D34" s="46"/>
      <c r="E34" s="123"/>
      <c r="F34" s="123"/>
      <c r="G34" s="123"/>
      <c r="H34" s="123"/>
      <c r="I34" s="12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 verticalCentered="1"/>
  <pageMargins left="0.275" right="0.156944444444444" top="0.271527777777778" bottom="0.271527777777778" header="0" footer="0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79" customWidth="1"/>
    <col min="2" max="2" width="5.125" style="79" customWidth="1"/>
    <col min="3" max="3" width="6.15" style="79" customWidth="1"/>
    <col min="4" max="4" width="8.875" style="79" customWidth="1"/>
    <col min="5" max="5" width="27.25" style="80" customWidth="1"/>
    <col min="6" max="6" width="19.125" style="79" customWidth="1"/>
    <col min="7" max="7" width="14.5" style="79" customWidth="1"/>
    <col min="8" max="8" width="15.125" style="79" customWidth="1"/>
    <col min="9" max="9" width="14.5" style="79" customWidth="1"/>
    <col min="10" max="10" width="13" style="79" customWidth="1"/>
    <col min="11" max="20" width="6" style="81" customWidth="1"/>
    <col min="21" max="21" width="4.625" style="81" customWidth="1"/>
    <col min="22" max="23" width="6" style="81" customWidth="1"/>
    <col min="24" max="24" width="4.875" style="81" customWidth="1"/>
    <col min="25" max="26" width="6" style="81" customWidth="1"/>
    <col min="27" max="27" width="12.75" style="79" customWidth="1"/>
    <col min="28" max="28" width="12.25" style="79" customWidth="1"/>
    <col min="29" max="29" width="12.125" style="79" customWidth="1"/>
    <col min="30" max="30" width="12.25" style="79" customWidth="1"/>
    <col min="31" max="31" width="5.375" style="81" customWidth="1"/>
    <col min="32" max="35" width="6.875" style="81" customWidth="1"/>
    <col min="36" max="36" width="6.5" style="81" customWidth="1"/>
    <col min="37" max="37" width="6.875" style="81" customWidth="1"/>
    <col min="38" max="38" width="6.25" style="81" customWidth="1"/>
    <col min="39" max="39" width="6.875" style="81" customWidth="1"/>
    <col min="40" max="40" width="1.53333333333333" style="79" customWidth="1"/>
    <col min="41" max="42" width="9.76666666666667" style="79" customWidth="1"/>
    <col min="43" max="64" width="10" style="79"/>
    <col min="65" max="16384" width="9.25" style="79"/>
  </cols>
  <sheetData>
    <row r="1" s="79" customFormat="1" ht="16.35" customHeight="1" spans="1:40">
      <c r="A1" s="82"/>
      <c r="B1" s="82"/>
      <c r="C1" s="82"/>
      <c r="D1" s="83"/>
      <c r="E1" s="84"/>
      <c r="F1" s="85"/>
      <c r="G1" s="85"/>
      <c r="H1" s="85"/>
      <c r="I1" s="83"/>
      <c r="J1" s="83"/>
      <c r="K1" s="99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83"/>
      <c r="AB1" s="83"/>
      <c r="AC1" s="83"/>
      <c r="AD1" s="83"/>
      <c r="AE1" s="100"/>
      <c r="AF1" s="100"/>
      <c r="AG1" s="100"/>
      <c r="AH1" s="100"/>
      <c r="AI1" s="100"/>
      <c r="AJ1" s="100"/>
      <c r="AK1" s="100"/>
      <c r="AL1" s="100"/>
      <c r="AM1" s="100" t="s">
        <v>132</v>
      </c>
      <c r="AN1" s="107"/>
    </row>
    <row r="2" s="79" customFormat="1" ht="22.8" customHeight="1" spans="1:40">
      <c r="A2" s="85"/>
      <c r="B2" s="86" t="s">
        <v>133</v>
      </c>
      <c r="C2" s="86"/>
      <c r="D2" s="86"/>
      <c r="E2" s="87"/>
      <c r="F2" s="86"/>
      <c r="G2" s="86"/>
      <c r="H2" s="86"/>
      <c r="I2" s="86"/>
      <c r="J2" s="86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86"/>
      <c r="AB2" s="86"/>
      <c r="AC2" s="86"/>
      <c r="AD2" s="86"/>
      <c r="AE2" s="101"/>
      <c r="AF2" s="101"/>
      <c r="AG2" s="101"/>
      <c r="AH2" s="101"/>
      <c r="AI2" s="101"/>
      <c r="AJ2" s="101"/>
      <c r="AK2" s="101"/>
      <c r="AL2" s="101"/>
      <c r="AM2" s="101"/>
      <c r="AN2" s="107"/>
    </row>
    <row r="3" s="79" customFormat="1" ht="19.55" customHeight="1" spans="1:40">
      <c r="A3" s="88"/>
      <c r="B3" s="89" t="s">
        <v>4</v>
      </c>
      <c r="C3" s="89"/>
      <c r="D3" s="89"/>
      <c r="E3" s="90"/>
      <c r="F3" s="91"/>
      <c r="G3" s="88"/>
      <c r="H3" s="89"/>
      <c r="I3" s="91"/>
      <c r="J3" s="91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91"/>
      <c r="AB3" s="91"/>
      <c r="AC3" s="91"/>
      <c r="AD3" s="91"/>
      <c r="AE3" s="103"/>
      <c r="AF3" s="103"/>
      <c r="AG3" s="103"/>
      <c r="AH3" s="103"/>
      <c r="AI3" s="103"/>
      <c r="AJ3" s="103"/>
      <c r="AK3" s="103"/>
      <c r="AL3" s="108" t="s">
        <v>5</v>
      </c>
      <c r="AM3" s="108"/>
      <c r="AN3" s="109"/>
    </row>
    <row r="4" s="79" customFormat="1" ht="24.4" customHeight="1" spans="1:40">
      <c r="A4" s="92"/>
      <c r="B4" s="93" t="s">
        <v>8</v>
      </c>
      <c r="C4" s="93"/>
      <c r="D4" s="93"/>
      <c r="E4" s="94"/>
      <c r="F4" s="93" t="s">
        <v>134</v>
      </c>
      <c r="G4" s="93" t="s">
        <v>135</v>
      </c>
      <c r="H4" s="93"/>
      <c r="I4" s="93"/>
      <c r="J4" s="93"/>
      <c r="K4" s="104"/>
      <c r="L4" s="104"/>
      <c r="M4" s="104"/>
      <c r="N4" s="104"/>
      <c r="O4" s="104"/>
      <c r="P4" s="104"/>
      <c r="Q4" s="104" t="s">
        <v>136</v>
      </c>
      <c r="R4" s="104"/>
      <c r="S4" s="104"/>
      <c r="T4" s="104"/>
      <c r="U4" s="104"/>
      <c r="V4" s="104"/>
      <c r="W4" s="104"/>
      <c r="X4" s="104"/>
      <c r="Y4" s="104"/>
      <c r="Z4" s="104"/>
      <c r="AA4" s="93" t="s">
        <v>137</v>
      </c>
      <c r="AB4" s="93"/>
      <c r="AC4" s="93"/>
      <c r="AD4" s="93"/>
      <c r="AE4" s="104"/>
      <c r="AF4" s="104"/>
      <c r="AG4" s="104"/>
      <c r="AH4" s="104"/>
      <c r="AI4" s="104"/>
      <c r="AJ4" s="104"/>
      <c r="AK4" s="104"/>
      <c r="AL4" s="104"/>
      <c r="AM4" s="104"/>
      <c r="AN4" s="110"/>
    </row>
    <row r="5" s="79" customFormat="1" ht="24.4" customHeight="1" spans="1:40">
      <c r="A5" s="92"/>
      <c r="B5" s="93" t="s">
        <v>79</v>
      </c>
      <c r="C5" s="93"/>
      <c r="D5" s="93" t="s">
        <v>69</v>
      </c>
      <c r="E5" s="93" t="s">
        <v>70</v>
      </c>
      <c r="F5" s="93"/>
      <c r="G5" s="93" t="s">
        <v>58</v>
      </c>
      <c r="H5" s="93" t="s">
        <v>138</v>
      </c>
      <c r="I5" s="93"/>
      <c r="J5" s="93"/>
      <c r="K5" s="104" t="s">
        <v>139</v>
      </c>
      <c r="L5" s="104"/>
      <c r="M5" s="104"/>
      <c r="N5" s="104" t="s">
        <v>140</v>
      </c>
      <c r="O5" s="104"/>
      <c r="P5" s="104"/>
      <c r="Q5" s="104" t="s">
        <v>58</v>
      </c>
      <c r="R5" s="104" t="s">
        <v>138</v>
      </c>
      <c r="S5" s="104"/>
      <c r="T5" s="104"/>
      <c r="U5" s="104" t="s">
        <v>139</v>
      </c>
      <c r="V5" s="104"/>
      <c r="W5" s="104"/>
      <c r="X5" s="104" t="s">
        <v>140</v>
      </c>
      <c r="Y5" s="104"/>
      <c r="Z5" s="104"/>
      <c r="AA5" s="93" t="s">
        <v>58</v>
      </c>
      <c r="AB5" s="93" t="s">
        <v>138</v>
      </c>
      <c r="AC5" s="93"/>
      <c r="AD5" s="93"/>
      <c r="AE5" s="104" t="s">
        <v>139</v>
      </c>
      <c r="AF5" s="104"/>
      <c r="AG5" s="104"/>
      <c r="AH5" s="104" t="s">
        <v>140</v>
      </c>
      <c r="AI5" s="104"/>
      <c r="AJ5" s="104"/>
      <c r="AK5" s="104" t="s">
        <v>141</v>
      </c>
      <c r="AL5" s="104"/>
      <c r="AM5" s="104"/>
      <c r="AN5" s="110"/>
    </row>
    <row r="6" s="79" customFormat="1" ht="24.4" customHeight="1" spans="1:40">
      <c r="A6" s="95"/>
      <c r="B6" s="93" t="s">
        <v>80</v>
      </c>
      <c r="C6" s="93" t="s">
        <v>81</v>
      </c>
      <c r="D6" s="93"/>
      <c r="E6" s="93"/>
      <c r="F6" s="93"/>
      <c r="G6" s="93"/>
      <c r="H6" s="93" t="s">
        <v>142</v>
      </c>
      <c r="I6" s="93" t="s">
        <v>75</v>
      </c>
      <c r="J6" s="93" t="s">
        <v>76</v>
      </c>
      <c r="K6" s="104" t="s">
        <v>142</v>
      </c>
      <c r="L6" s="104" t="s">
        <v>75</v>
      </c>
      <c r="M6" s="104" t="s">
        <v>76</v>
      </c>
      <c r="N6" s="104" t="s">
        <v>142</v>
      </c>
      <c r="O6" s="104" t="s">
        <v>75</v>
      </c>
      <c r="P6" s="104" t="s">
        <v>76</v>
      </c>
      <c r="Q6" s="104"/>
      <c r="R6" s="104" t="s">
        <v>142</v>
      </c>
      <c r="S6" s="104" t="s">
        <v>75</v>
      </c>
      <c r="T6" s="104" t="s">
        <v>76</v>
      </c>
      <c r="U6" s="104" t="s">
        <v>142</v>
      </c>
      <c r="V6" s="104" t="s">
        <v>75</v>
      </c>
      <c r="W6" s="104" t="s">
        <v>76</v>
      </c>
      <c r="X6" s="104" t="s">
        <v>142</v>
      </c>
      <c r="Y6" s="104" t="s">
        <v>75</v>
      </c>
      <c r="Z6" s="104" t="s">
        <v>76</v>
      </c>
      <c r="AA6" s="93"/>
      <c r="AB6" s="93" t="s">
        <v>142</v>
      </c>
      <c r="AC6" s="93" t="s">
        <v>75</v>
      </c>
      <c r="AD6" s="93" t="s">
        <v>76</v>
      </c>
      <c r="AE6" s="104" t="s">
        <v>142</v>
      </c>
      <c r="AF6" s="104" t="s">
        <v>75</v>
      </c>
      <c r="AG6" s="104" t="s">
        <v>76</v>
      </c>
      <c r="AH6" s="104" t="s">
        <v>142</v>
      </c>
      <c r="AI6" s="104" t="s">
        <v>75</v>
      </c>
      <c r="AJ6" s="104" t="s">
        <v>76</v>
      </c>
      <c r="AK6" s="104" t="s">
        <v>142</v>
      </c>
      <c r="AL6" s="104" t="s">
        <v>75</v>
      </c>
      <c r="AM6" s="104" t="s">
        <v>76</v>
      </c>
      <c r="AN6" s="110"/>
    </row>
    <row r="7" s="79" customFormat="1" ht="22.8" customHeight="1" spans="1:40">
      <c r="A7" s="92"/>
      <c r="B7" s="93"/>
      <c r="C7" s="93"/>
      <c r="D7" s="93"/>
      <c r="E7" s="93" t="s">
        <v>71</v>
      </c>
      <c r="F7" s="96">
        <f>F8</f>
        <v>5426847.4</v>
      </c>
      <c r="G7" s="96">
        <f>G8</f>
        <v>4941674.77</v>
      </c>
      <c r="H7" s="96">
        <f>H8</f>
        <v>4941674.77</v>
      </c>
      <c r="I7" s="96">
        <f>I8</f>
        <v>4895674.77</v>
      </c>
      <c r="J7" s="96">
        <f>J8</f>
        <v>46000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96">
        <f t="shared" ref="AA7:AD7" si="0">AA8</f>
        <v>485172.63</v>
      </c>
      <c r="AB7" s="96">
        <f t="shared" si="0"/>
        <v>485172.63</v>
      </c>
      <c r="AC7" s="96">
        <f t="shared" si="0"/>
        <v>439172.63</v>
      </c>
      <c r="AD7" s="96">
        <f t="shared" si="0"/>
        <v>46000</v>
      </c>
      <c r="AE7" s="105"/>
      <c r="AF7" s="105"/>
      <c r="AG7" s="105"/>
      <c r="AH7" s="105"/>
      <c r="AI7" s="105"/>
      <c r="AJ7" s="105"/>
      <c r="AK7" s="105"/>
      <c r="AL7" s="105"/>
      <c r="AM7" s="105"/>
      <c r="AN7" s="110"/>
    </row>
    <row r="8" s="79" customFormat="1" ht="22.8" customHeight="1" spans="1:40">
      <c r="A8" s="92"/>
      <c r="B8" s="50" t="s">
        <v>22</v>
      </c>
      <c r="C8" s="50" t="s">
        <v>22</v>
      </c>
      <c r="D8" s="50"/>
      <c r="E8" s="97" t="s">
        <v>72</v>
      </c>
      <c r="F8" s="53">
        <f>G8+Q8+AA8</f>
        <v>5426847.4</v>
      </c>
      <c r="G8" s="53">
        <f>H8+K8+N8</f>
        <v>4941674.77</v>
      </c>
      <c r="H8" s="53">
        <f>I8+J8</f>
        <v>4941674.77</v>
      </c>
      <c r="I8" s="53">
        <f>I9+I20+I33</f>
        <v>4895674.77</v>
      </c>
      <c r="J8" s="53">
        <f>J9+J20</f>
        <v>46000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53">
        <f>AB8+AE8+AH8+AK8</f>
        <v>485172.63</v>
      </c>
      <c r="AB8" s="53">
        <f t="shared" ref="AB8:AB13" si="1">AC8+AD8</f>
        <v>485172.63</v>
      </c>
      <c r="AC8" s="53">
        <f>AC9+AC20</f>
        <v>439172.63</v>
      </c>
      <c r="AD8" s="53">
        <f>AD9+AD20</f>
        <v>46000</v>
      </c>
      <c r="AE8" s="106"/>
      <c r="AF8" s="106"/>
      <c r="AG8" s="106"/>
      <c r="AH8" s="106"/>
      <c r="AI8" s="106"/>
      <c r="AJ8" s="106"/>
      <c r="AK8" s="106"/>
      <c r="AL8" s="106"/>
      <c r="AM8" s="106"/>
      <c r="AN8" s="110"/>
    </row>
    <row r="9" s="79" customFormat="1" ht="22.8" customHeight="1" spans="1:40">
      <c r="A9" s="92"/>
      <c r="B9" s="50" t="s">
        <v>22</v>
      </c>
      <c r="C9" s="50" t="s">
        <v>22</v>
      </c>
      <c r="D9" s="50"/>
      <c r="E9" s="97" t="s">
        <v>143</v>
      </c>
      <c r="F9" s="53">
        <f>G9+Q9+AA9</f>
        <v>4595644.98</v>
      </c>
      <c r="G9" s="53">
        <f t="shared" ref="G9:G34" si="2">H9+K9+N9</f>
        <v>4377482.35</v>
      </c>
      <c r="H9" s="53">
        <f t="shared" ref="H9:H34" si="3">I9+J9</f>
        <v>4377482.35</v>
      </c>
      <c r="I9" s="53">
        <f>SUM(I10:I15,I18)</f>
        <v>4377482.35</v>
      </c>
      <c r="J9" s="53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53">
        <f>AB9+AE9+AH9+AK9</f>
        <v>218162.63</v>
      </c>
      <c r="AB9" s="53">
        <f t="shared" si="1"/>
        <v>218162.63</v>
      </c>
      <c r="AC9" s="53">
        <f>SUM(AC10:AC19)</f>
        <v>218162.63</v>
      </c>
      <c r="AD9" s="53"/>
      <c r="AE9" s="106"/>
      <c r="AF9" s="106"/>
      <c r="AG9" s="106"/>
      <c r="AH9" s="106"/>
      <c r="AI9" s="106"/>
      <c r="AJ9" s="106"/>
      <c r="AK9" s="106"/>
      <c r="AL9" s="106"/>
      <c r="AM9" s="106"/>
      <c r="AN9" s="110"/>
    </row>
    <row r="10" s="79" customFormat="1" ht="22.8" customHeight="1" spans="1:40">
      <c r="A10" s="92"/>
      <c r="B10" s="50">
        <v>301</v>
      </c>
      <c r="C10" s="52" t="s">
        <v>91</v>
      </c>
      <c r="D10" s="50">
        <v>161001</v>
      </c>
      <c r="E10" s="97" t="s">
        <v>144</v>
      </c>
      <c r="F10" s="53">
        <f t="shared" ref="F10:F34" si="4">G10+Q10+AA10</f>
        <v>1769556</v>
      </c>
      <c r="G10" s="53">
        <f t="shared" si="2"/>
        <v>1769556</v>
      </c>
      <c r="H10" s="53">
        <f t="shared" si="3"/>
        <v>1769556</v>
      </c>
      <c r="I10" s="53">
        <v>1769556</v>
      </c>
      <c r="J10" s="53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53"/>
      <c r="AB10" s="53"/>
      <c r="AC10" s="53"/>
      <c r="AD10" s="53"/>
      <c r="AE10" s="106"/>
      <c r="AF10" s="106"/>
      <c r="AG10" s="106"/>
      <c r="AH10" s="106"/>
      <c r="AI10" s="106"/>
      <c r="AJ10" s="106"/>
      <c r="AK10" s="106"/>
      <c r="AL10" s="106"/>
      <c r="AM10" s="106"/>
      <c r="AN10" s="110"/>
    </row>
    <row r="11" s="79" customFormat="1" ht="22.8" customHeight="1" spans="2:40">
      <c r="B11" s="50">
        <v>301</v>
      </c>
      <c r="C11" s="52" t="s">
        <v>89</v>
      </c>
      <c r="D11" s="50">
        <v>161001</v>
      </c>
      <c r="E11" s="97" t="s">
        <v>145</v>
      </c>
      <c r="F11" s="53">
        <f t="shared" si="4"/>
        <v>165240</v>
      </c>
      <c r="G11" s="53">
        <f t="shared" si="2"/>
        <v>165240</v>
      </c>
      <c r="H11" s="53">
        <f t="shared" si="3"/>
        <v>165240</v>
      </c>
      <c r="I11" s="53">
        <v>165240</v>
      </c>
      <c r="J11" s="53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53"/>
      <c r="AB11" s="53"/>
      <c r="AC11" s="53"/>
      <c r="AD11" s="53"/>
      <c r="AE11" s="106"/>
      <c r="AF11" s="106"/>
      <c r="AG11" s="106"/>
      <c r="AH11" s="106"/>
      <c r="AI11" s="106"/>
      <c r="AJ11" s="106"/>
      <c r="AK11" s="106"/>
      <c r="AL11" s="106"/>
      <c r="AM11" s="106"/>
      <c r="AN11" s="110"/>
    </row>
    <row r="12" s="79" customFormat="1" ht="22.8" customHeight="1" spans="2:40">
      <c r="B12" s="50">
        <v>301</v>
      </c>
      <c r="C12" s="52" t="s">
        <v>146</v>
      </c>
      <c r="D12" s="50">
        <v>161001</v>
      </c>
      <c r="E12" s="97" t="s">
        <v>147</v>
      </c>
      <c r="F12" s="53">
        <f t="shared" si="4"/>
        <v>1266580.55</v>
      </c>
      <c r="G12" s="53">
        <f t="shared" si="2"/>
        <v>1258116</v>
      </c>
      <c r="H12" s="53">
        <f t="shared" si="3"/>
        <v>1258116</v>
      </c>
      <c r="I12" s="53">
        <v>1258116</v>
      </c>
      <c r="J12" s="53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53">
        <f>AB12+AE12+AH12+AK12</f>
        <v>8464.55</v>
      </c>
      <c r="AB12" s="53">
        <f t="shared" si="1"/>
        <v>8464.55</v>
      </c>
      <c r="AC12" s="53">
        <v>8464.55</v>
      </c>
      <c r="AD12" s="53"/>
      <c r="AE12" s="106"/>
      <c r="AF12" s="106"/>
      <c r="AG12" s="106"/>
      <c r="AH12" s="106"/>
      <c r="AI12" s="106"/>
      <c r="AJ12" s="106"/>
      <c r="AK12" s="106"/>
      <c r="AL12" s="106"/>
      <c r="AM12" s="106"/>
      <c r="AN12" s="110"/>
    </row>
    <row r="13" s="79" customFormat="1" ht="22.8" customHeight="1" spans="2:40">
      <c r="B13" s="50">
        <v>301</v>
      </c>
      <c r="C13" s="52" t="s">
        <v>83</v>
      </c>
      <c r="D13" s="50">
        <v>161001</v>
      </c>
      <c r="E13" s="97" t="s">
        <v>148</v>
      </c>
      <c r="F13" s="53">
        <f t="shared" si="4"/>
        <v>580564</v>
      </c>
      <c r="G13" s="53">
        <f t="shared" si="2"/>
        <v>510865.92</v>
      </c>
      <c r="H13" s="53">
        <f t="shared" si="3"/>
        <v>510865.92</v>
      </c>
      <c r="I13" s="53">
        <v>510865.92</v>
      </c>
      <c r="J13" s="53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53">
        <f>AB13+AE13+AH13+AK13</f>
        <v>69698.08</v>
      </c>
      <c r="AB13" s="53">
        <f t="shared" si="1"/>
        <v>69698.08</v>
      </c>
      <c r="AC13" s="53">
        <v>69698.08</v>
      </c>
      <c r="AD13" s="53"/>
      <c r="AE13" s="106"/>
      <c r="AF13" s="106"/>
      <c r="AG13" s="106"/>
      <c r="AH13" s="106"/>
      <c r="AI13" s="106"/>
      <c r="AJ13" s="106"/>
      <c r="AK13" s="106"/>
      <c r="AL13" s="106"/>
      <c r="AM13" s="106"/>
      <c r="AN13" s="110"/>
    </row>
    <row r="14" s="79" customFormat="1" ht="22.8" customHeight="1" spans="2:40">
      <c r="B14" s="50">
        <v>301</v>
      </c>
      <c r="C14" s="52" t="s">
        <v>149</v>
      </c>
      <c r="D14" s="50">
        <v>161001</v>
      </c>
      <c r="E14" s="97" t="s">
        <v>150</v>
      </c>
      <c r="F14" s="53">
        <f t="shared" si="4"/>
        <v>255432.96</v>
      </c>
      <c r="G14" s="53">
        <f t="shared" si="2"/>
        <v>255432.96</v>
      </c>
      <c r="H14" s="53">
        <f t="shared" si="3"/>
        <v>255432.96</v>
      </c>
      <c r="I14" s="53">
        <v>255432.96</v>
      </c>
      <c r="J14" s="53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53"/>
      <c r="AB14" s="53"/>
      <c r="AC14" s="53"/>
      <c r="AD14" s="53"/>
      <c r="AE14" s="106"/>
      <c r="AF14" s="106"/>
      <c r="AG14" s="106"/>
      <c r="AH14" s="106"/>
      <c r="AI14" s="106"/>
      <c r="AJ14" s="106"/>
      <c r="AK14" s="106"/>
      <c r="AL14" s="106"/>
      <c r="AM14" s="106"/>
      <c r="AN14" s="110"/>
    </row>
    <row r="15" s="79" customFormat="1" ht="22.8" customHeight="1" spans="2:40">
      <c r="B15" s="50" t="s">
        <v>151</v>
      </c>
      <c r="C15" s="50" t="s">
        <v>152</v>
      </c>
      <c r="D15" s="50">
        <v>161001</v>
      </c>
      <c r="E15" s="97" t="s">
        <v>153</v>
      </c>
      <c r="F15" s="53">
        <f t="shared" si="4"/>
        <v>35122.03</v>
      </c>
      <c r="G15" s="53">
        <f t="shared" si="2"/>
        <v>35122.03</v>
      </c>
      <c r="H15" s="53">
        <f t="shared" si="3"/>
        <v>35122.03</v>
      </c>
      <c r="I15" s="53">
        <f>I16+I17</f>
        <v>35122.03</v>
      </c>
      <c r="J15" s="53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53"/>
      <c r="AB15" s="53"/>
      <c r="AC15" s="53"/>
      <c r="AD15" s="53"/>
      <c r="AE15" s="106"/>
      <c r="AF15" s="106"/>
      <c r="AG15" s="106"/>
      <c r="AH15" s="106"/>
      <c r="AI15" s="106"/>
      <c r="AJ15" s="106"/>
      <c r="AK15" s="106"/>
      <c r="AL15" s="106"/>
      <c r="AM15" s="106"/>
      <c r="AN15" s="110"/>
    </row>
    <row r="16" s="79" customFormat="1" ht="22.8" customHeight="1" spans="1:40">
      <c r="A16" s="92"/>
      <c r="B16" s="50" t="s">
        <v>151</v>
      </c>
      <c r="C16" s="50">
        <v>1201</v>
      </c>
      <c r="D16" s="50">
        <v>161001</v>
      </c>
      <c r="E16" s="97" t="s">
        <v>154</v>
      </c>
      <c r="F16" s="53">
        <f t="shared" si="4"/>
        <v>19157.47</v>
      </c>
      <c r="G16" s="53">
        <f t="shared" si="2"/>
        <v>19157.47</v>
      </c>
      <c r="H16" s="53">
        <f t="shared" si="3"/>
        <v>19157.47</v>
      </c>
      <c r="I16" s="53">
        <v>19157.47</v>
      </c>
      <c r="J16" s="53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53"/>
      <c r="AB16" s="53"/>
      <c r="AC16" s="53"/>
      <c r="AD16" s="53"/>
      <c r="AE16" s="106"/>
      <c r="AF16" s="106"/>
      <c r="AG16" s="106"/>
      <c r="AH16" s="106"/>
      <c r="AI16" s="106"/>
      <c r="AJ16" s="106"/>
      <c r="AK16" s="106"/>
      <c r="AL16" s="106"/>
      <c r="AM16" s="106"/>
      <c r="AN16" s="110"/>
    </row>
    <row r="17" s="79" customFormat="1" ht="22.8" customHeight="1" spans="1:40">
      <c r="A17" s="92"/>
      <c r="B17" s="50" t="s">
        <v>151</v>
      </c>
      <c r="C17" s="50">
        <v>1202</v>
      </c>
      <c r="D17" s="50">
        <v>161001</v>
      </c>
      <c r="E17" s="97" t="s">
        <v>155</v>
      </c>
      <c r="F17" s="53">
        <f t="shared" si="4"/>
        <v>15964.56</v>
      </c>
      <c r="G17" s="53">
        <f t="shared" si="2"/>
        <v>15964.56</v>
      </c>
      <c r="H17" s="53">
        <f t="shared" si="3"/>
        <v>15964.56</v>
      </c>
      <c r="I17" s="53">
        <v>15964.56</v>
      </c>
      <c r="J17" s="53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53"/>
      <c r="AB17" s="53"/>
      <c r="AC17" s="53"/>
      <c r="AD17" s="53"/>
      <c r="AE17" s="106"/>
      <c r="AF17" s="106"/>
      <c r="AG17" s="106"/>
      <c r="AH17" s="106"/>
      <c r="AI17" s="106"/>
      <c r="AJ17" s="106"/>
      <c r="AK17" s="106"/>
      <c r="AL17" s="106"/>
      <c r="AM17" s="106"/>
      <c r="AN17" s="110"/>
    </row>
    <row r="18" s="79" customFormat="1" ht="22.8" customHeight="1" spans="2:40">
      <c r="B18" s="50">
        <v>301</v>
      </c>
      <c r="C18" s="52" t="s">
        <v>156</v>
      </c>
      <c r="D18" s="50">
        <v>161001</v>
      </c>
      <c r="E18" s="97" t="s">
        <v>92</v>
      </c>
      <c r="F18" s="53">
        <f t="shared" si="4"/>
        <v>383149.44</v>
      </c>
      <c r="G18" s="53">
        <f t="shared" si="2"/>
        <v>383149.44</v>
      </c>
      <c r="H18" s="53">
        <f t="shared" si="3"/>
        <v>383149.44</v>
      </c>
      <c r="I18" s="53">
        <v>383149.44</v>
      </c>
      <c r="J18" s="53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53"/>
      <c r="AB18" s="53"/>
      <c r="AC18" s="53"/>
      <c r="AD18" s="53"/>
      <c r="AE18" s="106"/>
      <c r="AF18" s="106"/>
      <c r="AG18" s="106"/>
      <c r="AH18" s="106"/>
      <c r="AI18" s="106"/>
      <c r="AJ18" s="106"/>
      <c r="AK18" s="106"/>
      <c r="AL18" s="106"/>
      <c r="AM18" s="106"/>
      <c r="AN18" s="110"/>
    </row>
    <row r="19" s="79" customFormat="1" ht="22.8" customHeight="1" spans="2:40">
      <c r="B19" s="50">
        <v>301</v>
      </c>
      <c r="C19" s="52" t="s">
        <v>85</v>
      </c>
      <c r="D19" s="50">
        <v>161001</v>
      </c>
      <c r="E19" s="97" t="s">
        <v>157</v>
      </c>
      <c r="F19" s="53">
        <f t="shared" si="4"/>
        <v>140000</v>
      </c>
      <c r="G19" s="53"/>
      <c r="H19" s="53"/>
      <c r="I19" s="53"/>
      <c r="J19" s="53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53">
        <f>AB19+AE19+AH19+AK19</f>
        <v>140000</v>
      </c>
      <c r="AB19" s="53">
        <f t="shared" ref="AB19:AB24" si="5">AC19+AD19</f>
        <v>140000</v>
      </c>
      <c r="AC19" s="53">
        <v>140000</v>
      </c>
      <c r="AD19" s="53"/>
      <c r="AE19" s="106"/>
      <c r="AF19" s="106"/>
      <c r="AG19" s="106"/>
      <c r="AH19" s="106"/>
      <c r="AI19" s="106"/>
      <c r="AJ19" s="106"/>
      <c r="AK19" s="106"/>
      <c r="AL19" s="106"/>
      <c r="AM19" s="106"/>
      <c r="AN19" s="110"/>
    </row>
    <row r="20" s="79" customFormat="1" ht="22.8" customHeight="1" spans="2:40">
      <c r="B20" s="50" t="s">
        <v>22</v>
      </c>
      <c r="C20" s="50" t="s">
        <v>22</v>
      </c>
      <c r="D20" s="50"/>
      <c r="E20" s="97" t="s">
        <v>158</v>
      </c>
      <c r="F20" s="53">
        <f t="shared" si="4"/>
        <v>830482.42</v>
      </c>
      <c r="G20" s="53">
        <f t="shared" si="2"/>
        <v>563472.42</v>
      </c>
      <c r="H20" s="53">
        <f t="shared" si="3"/>
        <v>563472.42</v>
      </c>
      <c r="I20" s="53">
        <f>SUM(I21:I22,I25:I31)</f>
        <v>517472.42</v>
      </c>
      <c r="J20" s="53">
        <f>SUM(J21:J32)</f>
        <v>46000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53">
        <f>AB20+AE20+AH20+AK20</f>
        <v>267010</v>
      </c>
      <c r="AB20" s="53">
        <f t="shared" si="5"/>
        <v>267010</v>
      </c>
      <c r="AC20" s="53">
        <f>SUM(AC21:AC32)</f>
        <v>221010</v>
      </c>
      <c r="AD20" s="53">
        <f>SUM(AD21:AD32)</f>
        <v>46000</v>
      </c>
      <c r="AE20" s="106"/>
      <c r="AF20" s="106"/>
      <c r="AG20" s="106"/>
      <c r="AH20" s="106"/>
      <c r="AI20" s="106"/>
      <c r="AJ20" s="106"/>
      <c r="AK20" s="106"/>
      <c r="AL20" s="106"/>
      <c r="AM20" s="106"/>
      <c r="AN20" s="110"/>
    </row>
    <row r="21" s="79" customFormat="1" ht="22.8" customHeight="1" spans="1:40">
      <c r="A21" s="92"/>
      <c r="B21" s="58">
        <v>302</v>
      </c>
      <c r="C21" s="59" t="s">
        <v>91</v>
      </c>
      <c r="D21" s="50">
        <v>161001</v>
      </c>
      <c r="E21" s="97" t="s">
        <v>159</v>
      </c>
      <c r="F21" s="53">
        <f t="shared" si="4"/>
        <v>80000</v>
      </c>
      <c r="G21" s="53">
        <f t="shared" si="2"/>
        <v>80000</v>
      </c>
      <c r="H21" s="53">
        <f t="shared" si="3"/>
        <v>80000</v>
      </c>
      <c r="I21" s="58">
        <v>80000</v>
      </c>
      <c r="J21" s="53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53"/>
      <c r="AB21" s="53"/>
      <c r="AC21" s="53"/>
      <c r="AD21" s="53"/>
      <c r="AE21" s="106"/>
      <c r="AF21" s="106"/>
      <c r="AG21" s="106"/>
      <c r="AH21" s="106"/>
      <c r="AI21" s="106"/>
      <c r="AJ21" s="106"/>
      <c r="AK21" s="106"/>
      <c r="AL21" s="106"/>
      <c r="AM21" s="106"/>
      <c r="AN21" s="110"/>
    </row>
    <row r="22" s="79" customFormat="1" ht="22.8" customHeight="1" spans="2:40">
      <c r="B22" s="58">
        <v>302</v>
      </c>
      <c r="C22" s="59" t="s">
        <v>89</v>
      </c>
      <c r="D22" s="50">
        <v>161001</v>
      </c>
      <c r="E22" s="97" t="s">
        <v>160</v>
      </c>
      <c r="F22" s="53">
        <f t="shared" si="4"/>
        <v>9000</v>
      </c>
      <c r="G22" s="53">
        <f t="shared" si="2"/>
        <v>9000</v>
      </c>
      <c r="H22" s="53">
        <f t="shared" si="3"/>
        <v>9000</v>
      </c>
      <c r="I22" s="58">
        <v>9000</v>
      </c>
      <c r="J22" s="53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53"/>
      <c r="AB22" s="53"/>
      <c r="AC22" s="53"/>
      <c r="AD22" s="53"/>
      <c r="AE22" s="106"/>
      <c r="AF22" s="106"/>
      <c r="AG22" s="106"/>
      <c r="AH22" s="106"/>
      <c r="AI22" s="106"/>
      <c r="AJ22" s="106"/>
      <c r="AK22" s="106"/>
      <c r="AL22" s="106"/>
      <c r="AM22" s="106"/>
      <c r="AN22" s="110"/>
    </row>
    <row r="23" s="79" customFormat="1" ht="22.8" customHeight="1" spans="2:40">
      <c r="B23" s="58">
        <v>302</v>
      </c>
      <c r="C23" s="59" t="s">
        <v>87</v>
      </c>
      <c r="D23" s="50">
        <v>161001</v>
      </c>
      <c r="E23" s="97" t="s">
        <v>161</v>
      </c>
      <c r="F23" s="53">
        <f t="shared" si="4"/>
        <v>2000</v>
      </c>
      <c r="G23" s="53"/>
      <c r="H23" s="53"/>
      <c r="I23" s="53"/>
      <c r="J23" s="53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53">
        <f>AB23+AE23+AH23+AK23</f>
        <v>2000</v>
      </c>
      <c r="AB23" s="53">
        <f t="shared" si="5"/>
        <v>2000</v>
      </c>
      <c r="AC23" s="53">
        <v>2000</v>
      </c>
      <c r="AD23" s="53"/>
      <c r="AE23" s="106"/>
      <c r="AF23" s="106"/>
      <c r="AG23" s="106"/>
      <c r="AH23" s="106"/>
      <c r="AI23" s="106"/>
      <c r="AJ23" s="106"/>
      <c r="AK23" s="106"/>
      <c r="AL23" s="106"/>
      <c r="AM23" s="106"/>
      <c r="AN23" s="110"/>
    </row>
    <row r="24" s="79" customFormat="1" ht="22.8" customHeight="1" spans="2:40">
      <c r="B24" s="58">
        <v>302</v>
      </c>
      <c r="C24" s="59" t="s">
        <v>162</v>
      </c>
      <c r="D24" s="50">
        <v>161001</v>
      </c>
      <c r="E24" s="97" t="s">
        <v>163</v>
      </c>
      <c r="F24" s="53">
        <f t="shared" si="4"/>
        <v>10000</v>
      </c>
      <c r="G24" s="53"/>
      <c r="H24" s="53"/>
      <c r="I24" s="53"/>
      <c r="J24" s="53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53">
        <f>AB24+AE24+AH24+AK24</f>
        <v>10000</v>
      </c>
      <c r="AB24" s="53">
        <f t="shared" si="5"/>
        <v>10000</v>
      </c>
      <c r="AC24" s="53">
        <v>10000</v>
      </c>
      <c r="AD24" s="53"/>
      <c r="AE24" s="106"/>
      <c r="AF24" s="106"/>
      <c r="AG24" s="106"/>
      <c r="AH24" s="106"/>
      <c r="AI24" s="106"/>
      <c r="AJ24" s="106"/>
      <c r="AK24" s="106"/>
      <c r="AL24" s="106"/>
      <c r="AM24" s="106"/>
      <c r="AN24" s="110"/>
    </row>
    <row r="25" s="79" customFormat="1" ht="22.8" customHeight="1" spans="2:40">
      <c r="B25" s="58">
        <v>302</v>
      </c>
      <c r="C25" s="59" t="s">
        <v>164</v>
      </c>
      <c r="D25" s="50">
        <v>161001</v>
      </c>
      <c r="E25" s="98" t="s">
        <v>165</v>
      </c>
      <c r="F25" s="53">
        <f t="shared" si="4"/>
        <v>300000</v>
      </c>
      <c r="G25" s="53">
        <f t="shared" si="2"/>
        <v>300000</v>
      </c>
      <c r="H25" s="53">
        <f t="shared" si="3"/>
        <v>300000</v>
      </c>
      <c r="I25" s="58">
        <v>300000</v>
      </c>
      <c r="J25" s="53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53"/>
      <c r="AB25" s="53"/>
      <c r="AC25" s="53"/>
      <c r="AD25" s="53"/>
      <c r="AE25" s="106"/>
      <c r="AF25" s="106"/>
      <c r="AG25" s="106"/>
      <c r="AH25" s="106"/>
      <c r="AI25" s="106"/>
      <c r="AJ25" s="106"/>
      <c r="AK25" s="106"/>
      <c r="AL25" s="106"/>
      <c r="AM25" s="106"/>
      <c r="AN25" s="110"/>
    </row>
    <row r="26" s="79" customFormat="1" ht="22.8" customHeight="1" spans="2:40">
      <c r="B26" s="58">
        <v>302</v>
      </c>
      <c r="C26" s="59" t="s">
        <v>156</v>
      </c>
      <c r="D26" s="50">
        <v>161001</v>
      </c>
      <c r="E26" s="98" t="s">
        <v>166</v>
      </c>
      <c r="F26" s="53">
        <f t="shared" si="4"/>
        <v>5000</v>
      </c>
      <c r="G26" s="53">
        <f t="shared" si="2"/>
        <v>5000</v>
      </c>
      <c r="H26" s="53">
        <f t="shared" si="3"/>
        <v>5000</v>
      </c>
      <c r="I26" s="58">
        <v>5000</v>
      </c>
      <c r="J26" s="53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53"/>
      <c r="AB26" s="53"/>
      <c r="AC26" s="53"/>
      <c r="AD26" s="53"/>
      <c r="AE26" s="106"/>
      <c r="AF26" s="106"/>
      <c r="AG26" s="106"/>
      <c r="AH26" s="106"/>
      <c r="AI26" s="106"/>
      <c r="AJ26" s="106"/>
      <c r="AK26" s="106"/>
      <c r="AL26" s="106"/>
      <c r="AM26" s="106"/>
      <c r="AN26" s="110"/>
    </row>
    <row r="27" s="79" customFormat="1" ht="22.8" customHeight="1" spans="2:40">
      <c r="B27" s="58">
        <v>302</v>
      </c>
      <c r="C27" s="59" t="s">
        <v>167</v>
      </c>
      <c r="D27" s="50">
        <v>161001</v>
      </c>
      <c r="E27" s="98" t="s">
        <v>168</v>
      </c>
      <c r="F27" s="53">
        <f t="shared" si="4"/>
        <v>8000</v>
      </c>
      <c r="G27" s="53">
        <f t="shared" si="2"/>
        <v>8000</v>
      </c>
      <c r="H27" s="53">
        <f t="shared" si="3"/>
        <v>8000</v>
      </c>
      <c r="I27" s="58">
        <v>8000</v>
      </c>
      <c r="J27" s="53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53"/>
      <c r="AB27" s="53"/>
      <c r="AC27" s="53"/>
      <c r="AD27" s="53"/>
      <c r="AE27" s="106"/>
      <c r="AF27" s="106"/>
      <c r="AG27" s="106"/>
      <c r="AH27" s="106"/>
      <c r="AI27" s="106"/>
      <c r="AJ27" s="106"/>
      <c r="AK27" s="106"/>
      <c r="AL27" s="106"/>
      <c r="AM27" s="106"/>
      <c r="AN27" s="110"/>
    </row>
    <row r="28" s="79" customFormat="1" ht="22.8" customHeight="1" spans="2:40">
      <c r="B28" s="58">
        <v>302</v>
      </c>
      <c r="C28" s="59" t="s">
        <v>169</v>
      </c>
      <c r="D28" s="50">
        <v>161001</v>
      </c>
      <c r="E28" s="98" t="s">
        <v>170</v>
      </c>
      <c r="F28" s="53">
        <f t="shared" si="4"/>
        <v>22000</v>
      </c>
      <c r="G28" s="53">
        <f t="shared" si="2"/>
        <v>22000</v>
      </c>
      <c r="H28" s="53">
        <f t="shared" si="3"/>
        <v>22000</v>
      </c>
      <c r="I28" s="58">
        <v>22000</v>
      </c>
      <c r="J28" s="53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53"/>
      <c r="AB28" s="53"/>
      <c r="AC28" s="53"/>
      <c r="AD28" s="53"/>
      <c r="AE28" s="106"/>
      <c r="AF28" s="106"/>
      <c r="AG28" s="106"/>
      <c r="AH28" s="106"/>
      <c r="AI28" s="106"/>
      <c r="AJ28" s="106"/>
      <c r="AK28" s="106"/>
      <c r="AL28" s="106"/>
      <c r="AM28" s="106"/>
      <c r="AN28" s="110"/>
    </row>
    <row r="29" s="79" customFormat="1" ht="22.8" customHeight="1" spans="2:40">
      <c r="B29" s="58">
        <v>302</v>
      </c>
      <c r="C29" s="59" t="s">
        <v>171</v>
      </c>
      <c r="D29" s="50">
        <v>161001</v>
      </c>
      <c r="E29" s="98" t="s">
        <v>172</v>
      </c>
      <c r="F29" s="53">
        <f t="shared" si="4"/>
        <v>36000</v>
      </c>
      <c r="G29" s="53">
        <f t="shared" si="2"/>
        <v>36000</v>
      </c>
      <c r="H29" s="53">
        <f t="shared" si="3"/>
        <v>36000</v>
      </c>
      <c r="I29" s="58">
        <v>36000</v>
      </c>
      <c r="J29" s="53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53"/>
      <c r="AB29" s="53"/>
      <c r="AC29" s="53"/>
      <c r="AD29" s="53"/>
      <c r="AE29" s="106"/>
      <c r="AF29" s="106"/>
      <c r="AG29" s="106"/>
      <c r="AH29" s="106"/>
      <c r="AI29" s="106"/>
      <c r="AJ29" s="106"/>
      <c r="AK29" s="106"/>
      <c r="AL29" s="106"/>
      <c r="AM29" s="106"/>
      <c r="AN29" s="110"/>
    </row>
    <row r="30" s="79" customFormat="1" ht="22.8" customHeight="1" spans="2:40">
      <c r="B30" s="58">
        <v>302</v>
      </c>
      <c r="C30" s="59" t="s">
        <v>173</v>
      </c>
      <c r="D30" s="50">
        <v>161001</v>
      </c>
      <c r="E30" s="98" t="s">
        <v>174</v>
      </c>
      <c r="F30" s="53">
        <f t="shared" si="4"/>
        <v>49087.3</v>
      </c>
      <c r="G30" s="53">
        <f t="shared" si="2"/>
        <v>25543.3</v>
      </c>
      <c r="H30" s="53">
        <f t="shared" si="3"/>
        <v>25543.3</v>
      </c>
      <c r="I30" s="58">
        <v>25543.3</v>
      </c>
      <c r="J30" s="53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53">
        <f>AB30+AE30+AH30+AK30</f>
        <v>23544</v>
      </c>
      <c r="AB30" s="53">
        <f t="shared" ref="AB30:AB32" si="6">AC30+AD30</f>
        <v>23544</v>
      </c>
      <c r="AC30" s="58">
        <v>23544</v>
      </c>
      <c r="AD30" s="53"/>
      <c r="AE30" s="106"/>
      <c r="AF30" s="106"/>
      <c r="AG30" s="106"/>
      <c r="AH30" s="106"/>
      <c r="AI30" s="106"/>
      <c r="AJ30" s="106"/>
      <c r="AK30" s="106"/>
      <c r="AL30" s="111"/>
      <c r="AM30" s="106"/>
      <c r="AN30" s="110"/>
    </row>
    <row r="31" s="79" customFormat="1" ht="22.8" customHeight="1" spans="2:40">
      <c r="B31" s="58">
        <v>302</v>
      </c>
      <c r="C31" s="59" t="s">
        <v>175</v>
      </c>
      <c r="D31" s="50">
        <v>161001</v>
      </c>
      <c r="E31" s="98" t="s">
        <v>176</v>
      </c>
      <c r="F31" s="53">
        <f t="shared" si="4"/>
        <v>37359.12</v>
      </c>
      <c r="G31" s="53">
        <f t="shared" si="2"/>
        <v>31929.12</v>
      </c>
      <c r="H31" s="53">
        <f t="shared" si="3"/>
        <v>31929.12</v>
      </c>
      <c r="I31" s="58">
        <v>31929.12</v>
      </c>
      <c r="J31" s="53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53">
        <f>AB31+AE31+AH31+AK31</f>
        <v>5430</v>
      </c>
      <c r="AB31" s="53">
        <f t="shared" si="6"/>
        <v>5430</v>
      </c>
      <c r="AC31" s="58">
        <v>5430</v>
      </c>
      <c r="AD31" s="53"/>
      <c r="AE31" s="106"/>
      <c r="AF31" s="106"/>
      <c r="AG31" s="106"/>
      <c r="AH31" s="106"/>
      <c r="AI31" s="106"/>
      <c r="AJ31" s="106"/>
      <c r="AK31" s="106"/>
      <c r="AL31" s="111"/>
      <c r="AM31" s="106"/>
      <c r="AN31" s="110"/>
    </row>
    <row r="32" s="79" customFormat="1" ht="22.8" customHeight="1" spans="2:40">
      <c r="B32" s="58">
        <v>302</v>
      </c>
      <c r="C32" s="59" t="s">
        <v>85</v>
      </c>
      <c r="D32" s="50">
        <v>161001</v>
      </c>
      <c r="E32" s="98" t="s">
        <v>177</v>
      </c>
      <c r="F32" s="53">
        <f t="shared" si="4"/>
        <v>272036</v>
      </c>
      <c r="G32" s="53">
        <f>H32</f>
        <v>46000</v>
      </c>
      <c r="H32" s="53">
        <f t="shared" si="3"/>
        <v>46000</v>
      </c>
      <c r="I32" s="53"/>
      <c r="J32" s="53">
        <v>46000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53">
        <f>AB32+AE32+AH32+AK32</f>
        <v>226036</v>
      </c>
      <c r="AB32" s="53">
        <f t="shared" si="6"/>
        <v>226036</v>
      </c>
      <c r="AC32" s="58">
        <v>180036</v>
      </c>
      <c r="AD32" s="53">
        <v>46000</v>
      </c>
      <c r="AE32" s="106"/>
      <c r="AF32" s="106"/>
      <c r="AG32" s="106"/>
      <c r="AH32" s="106"/>
      <c r="AI32" s="106"/>
      <c r="AJ32" s="106"/>
      <c r="AK32" s="106"/>
      <c r="AL32" s="111"/>
      <c r="AM32" s="106"/>
      <c r="AN32" s="110"/>
    </row>
    <row r="33" s="79" customFormat="1" ht="22.8" customHeight="1" spans="2:40">
      <c r="B33" s="58"/>
      <c r="C33" s="59"/>
      <c r="D33" s="50"/>
      <c r="E33" s="98" t="s">
        <v>178</v>
      </c>
      <c r="F33" s="53">
        <f t="shared" si="4"/>
        <v>720</v>
      </c>
      <c r="G33" s="53">
        <f>H33</f>
        <v>720</v>
      </c>
      <c r="H33" s="53">
        <f t="shared" si="3"/>
        <v>720</v>
      </c>
      <c r="I33" s="53">
        <f>I34</f>
        <v>720</v>
      </c>
      <c r="J33" s="53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53"/>
      <c r="AB33" s="53"/>
      <c r="AC33" s="58"/>
      <c r="AD33" s="53"/>
      <c r="AE33" s="106"/>
      <c r="AF33" s="106"/>
      <c r="AG33" s="106"/>
      <c r="AH33" s="106"/>
      <c r="AI33" s="106"/>
      <c r="AJ33" s="106"/>
      <c r="AK33" s="106"/>
      <c r="AL33" s="111"/>
      <c r="AM33" s="106"/>
      <c r="AN33" s="110"/>
    </row>
    <row r="34" s="79" customFormat="1" ht="22.8" customHeight="1" spans="1:40">
      <c r="A34" s="92"/>
      <c r="B34" s="58">
        <v>303</v>
      </c>
      <c r="C34" s="59" t="s">
        <v>179</v>
      </c>
      <c r="D34" s="58">
        <v>161001</v>
      </c>
      <c r="E34" s="98" t="s">
        <v>180</v>
      </c>
      <c r="F34" s="53">
        <f t="shared" si="4"/>
        <v>720</v>
      </c>
      <c r="G34" s="53">
        <f>H34+K34+N34</f>
        <v>720</v>
      </c>
      <c r="H34" s="53">
        <f t="shared" si="3"/>
        <v>720</v>
      </c>
      <c r="I34" s="53">
        <v>720</v>
      </c>
      <c r="J34" s="53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53"/>
      <c r="AB34" s="53"/>
      <c r="AC34" s="53"/>
      <c r="AD34" s="53"/>
      <c r="AE34" s="106"/>
      <c r="AF34" s="106"/>
      <c r="AG34" s="106"/>
      <c r="AH34" s="106"/>
      <c r="AI34" s="106"/>
      <c r="AJ34" s="106"/>
      <c r="AK34" s="106"/>
      <c r="AL34" s="106"/>
      <c r="AM34" s="106"/>
      <c r="AN34" s="11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7"/>
    <mergeCell ref="D5:D6"/>
    <mergeCell ref="E5:E6"/>
    <mergeCell ref="F4:F6"/>
    <mergeCell ref="G5:G6"/>
    <mergeCell ref="Q5:Q6"/>
    <mergeCell ref="AA5:AA6"/>
  </mergeCells>
  <printOptions horizontalCentered="1" verticalCentered="1"/>
  <pageMargins left="0.156944444444444" right="0.196527777777778" top="0.271527777777778" bottom="0.271527777777778" header="0" footer="0"/>
  <pageSetup paperSize="9" scale="4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B1"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181</v>
      </c>
      <c r="H1" s="21"/>
      <c r="I1" s="21"/>
      <c r="J1" s="24"/>
    </row>
    <row r="2" ht="22.8" customHeight="1" spans="1:10">
      <c r="A2" s="1"/>
      <c r="B2" s="3" t="s">
        <v>182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3"/>
      <c r="I3" s="74" t="s">
        <v>5</v>
      </c>
      <c r="J3" s="24"/>
    </row>
    <row r="4" ht="24.4" customHeight="1" spans="1:10">
      <c r="A4" s="46"/>
      <c r="B4" s="7" t="s">
        <v>8</v>
      </c>
      <c r="C4" s="7"/>
      <c r="D4" s="7"/>
      <c r="E4" s="7"/>
      <c r="F4" s="7"/>
      <c r="G4" s="7" t="s">
        <v>58</v>
      </c>
      <c r="H4" s="30" t="s">
        <v>135</v>
      </c>
      <c r="I4" s="30" t="s">
        <v>137</v>
      </c>
      <c r="J4" s="75"/>
    </row>
    <row r="5" ht="24.4" customHeight="1" spans="1:10">
      <c r="A5" s="46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75"/>
    </row>
    <row r="6" ht="24.4" customHeight="1" spans="1:10">
      <c r="A6" s="8"/>
      <c r="B6" s="64" t="s">
        <v>80</v>
      </c>
      <c r="C6" s="64" t="s">
        <v>81</v>
      </c>
      <c r="D6" s="64" t="s">
        <v>82</v>
      </c>
      <c r="E6" s="64"/>
      <c r="F6" s="64"/>
      <c r="G6" s="64"/>
      <c r="H6" s="65"/>
      <c r="I6" s="65"/>
      <c r="J6" s="25"/>
    </row>
    <row r="7" ht="22.8" customHeight="1" spans="1:10">
      <c r="A7" s="9"/>
      <c r="B7" s="47"/>
      <c r="C7" s="47"/>
      <c r="D7" s="47"/>
      <c r="E7" s="47"/>
      <c r="F7" s="47" t="s">
        <v>71</v>
      </c>
      <c r="G7" s="48">
        <f>G8</f>
        <v>5426847.4</v>
      </c>
      <c r="H7" s="48">
        <f>H8</f>
        <v>4941674.77</v>
      </c>
      <c r="I7" s="48">
        <f>I8</f>
        <v>485172.63</v>
      </c>
      <c r="J7" s="26"/>
    </row>
    <row r="8" ht="22.8" customHeight="1" spans="1:10">
      <c r="A8" s="8"/>
      <c r="B8" s="66"/>
      <c r="C8" s="66"/>
      <c r="D8" s="66"/>
      <c r="E8" s="66"/>
      <c r="F8" s="66" t="s">
        <v>22</v>
      </c>
      <c r="G8" s="55">
        <f>G9</f>
        <v>5426847.4</v>
      </c>
      <c r="H8" s="55">
        <f>H9</f>
        <v>4941674.77</v>
      </c>
      <c r="I8" s="55">
        <f>I9</f>
        <v>485172.63</v>
      </c>
      <c r="J8" s="24"/>
    </row>
    <row r="9" ht="23" customHeight="1" spans="1:10">
      <c r="A9" s="8"/>
      <c r="B9" s="66"/>
      <c r="C9" s="66"/>
      <c r="D9" s="66"/>
      <c r="E9" s="67">
        <v>161001</v>
      </c>
      <c r="F9" s="67" t="s">
        <v>72</v>
      </c>
      <c r="G9" s="55">
        <f>SUM(G10:G14)</f>
        <v>5426847.4</v>
      </c>
      <c r="H9" s="55">
        <f>SUM(H10:H14)</f>
        <v>4941674.77</v>
      </c>
      <c r="I9" s="55">
        <f>SUM(I10:I14)</f>
        <v>485172.63</v>
      </c>
      <c r="J9" s="24"/>
    </row>
    <row r="10" s="62" customFormat="1" ht="22.8" customHeight="1" spans="1:10">
      <c r="A10" s="68"/>
      <c r="B10" s="69">
        <v>207</v>
      </c>
      <c r="C10" s="69" t="s">
        <v>83</v>
      </c>
      <c r="D10" s="69" t="s">
        <v>83</v>
      </c>
      <c r="E10" s="69">
        <v>116001</v>
      </c>
      <c r="F10" s="70" t="s">
        <v>84</v>
      </c>
      <c r="G10" s="51">
        <f>H10+I10</f>
        <v>4172578.97</v>
      </c>
      <c r="H10" s="51">
        <v>3757104.42</v>
      </c>
      <c r="I10" s="51">
        <v>415474.55</v>
      </c>
      <c r="J10" s="76"/>
    </row>
    <row r="11" ht="22.8" customHeight="1" spans="1:10">
      <c r="A11" s="8"/>
      <c r="B11" s="71">
        <v>208</v>
      </c>
      <c r="C11" s="71" t="s">
        <v>85</v>
      </c>
      <c r="D11" s="71" t="s">
        <v>85</v>
      </c>
      <c r="E11" s="71">
        <v>161001</v>
      </c>
      <c r="F11" s="66" t="s">
        <v>86</v>
      </c>
      <c r="G11" s="55">
        <f>H11+I11</f>
        <v>35122.03</v>
      </c>
      <c r="H11" s="72">
        <v>35122.03</v>
      </c>
      <c r="I11" s="77"/>
      <c r="J11" s="25"/>
    </row>
    <row r="12" ht="22.8" customHeight="1" spans="1:10">
      <c r="A12" s="8"/>
      <c r="B12" s="71">
        <v>208</v>
      </c>
      <c r="C12" s="71" t="s">
        <v>87</v>
      </c>
      <c r="D12" s="71" t="s">
        <v>87</v>
      </c>
      <c r="E12" s="71">
        <v>161001</v>
      </c>
      <c r="F12" s="73" t="s">
        <v>88</v>
      </c>
      <c r="G12" s="55">
        <f>H12+I12</f>
        <v>580564</v>
      </c>
      <c r="H12" s="72">
        <v>510865.92</v>
      </c>
      <c r="I12" s="78">
        <v>69698.08</v>
      </c>
      <c r="J12" s="25"/>
    </row>
    <row r="13" ht="22.8" customHeight="1" spans="1:10">
      <c r="A13" s="8"/>
      <c r="B13" s="71">
        <v>210</v>
      </c>
      <c r="C13" s="71">
        <v>11</v>
      </c>
      <c r="D13" s="71" t="s">
        <v>89</v>
      </c>
      <c r="E13" s="71">
        <v>161001</v>
      </c>
      <c r="F13" s="66" t="s">
        <v>90</v>
      </c>
      <c r="G13" s="55">
        <f>H13+I13</f>
        <v>255432.96</v>
      </c>
      <c r="H13" s="72">
        <v>255432.96</v>
      </c>
      <c r="I13" s="77"/>
      <c r="J13" s="25"/>
    </row>
    <row r="14" ht="22.8" customHeight="1" spans="1:10">
      <c r="A14" s="8"/>
      <c r="B14" s="71">
        <v>221</v>
      </c>
      <c r="C14" s="71" t="s">
        <v>89</v>
      </c>
      <c r="D14" s="71" t="s">
        <v>91</v>
      </c>
      <c r="E14" s="71">
        <v>161001</v>
      </c>
      <c r="F14" s="66" t="s">
        <v>92</v>
      </c>
      <c r="G14" s="55">
        <f>H14+I14</f>
        <v>383149.44</v>
      </c>
      <c r="H14" s="72">
        <v>383149.44</v>
      </c>
      <c r="I14" s="77"/>
      <c r="J14" s="2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1" verticalCentered="1"/>
  <pageMargins left="0.196527777777778" right="0.236111111111111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21" activePane="bottomLeft" state="frozen"/>
      <selection/>
      <selection pane="bottomLeft" activeCell="C12" sqref="B11:C12"/>
    </sheetView>
  </sheetViews>
  <sheetFormatPr defaultColWidth="10" defaultRowHeight="13.5"/>
  <cols>
    <col min="1" max="1" width="1.53333333333333" style="37" customWidth="1"/>
    <col min="2" max="3" width="6.15" style="37" customWidth="1"/>
    <col min="4" max="4" width="16.4083333333333" style="37" customWidth="1"/>
    <col min="5" max="5" width="41.0333333333333" style="37" customWidth="1"/>
    <col min="6" max="8" width="16.4083333333333" style="37" customWidth="1"/>
    <col min="9" max="9" width="1.53333333333333" style="37" customWidth="1"/>
    <col min="10" max="10" width="9.76666666666667" style="37" customWidth="1"/>
    <col min="11" max="16384" width="10" style="37"/>
  </cols>
  <sheetData>
    <row r="1" ht="16.35" customHeight="1" spans="1:9">
      <c r="A1" s="38"/>
      <c r="B1" s="38"/>
      <c r="C1" s="38"/>
      <c r="D1" s="39"/>
      <c r="E1" s="39"/>
      <c r="F1" s="40"/>
      <c r="G1" s="40"/>
      <c r="H1" s="41" t="s">
        <v>183</v>
      </c>
      <c r="I1" s="39"/>
    </row>
    <row r="2" ht="19" customHeight="1" spans="1:9">
      <c r="A2" s="40"/>
      <c r="B2" s="42" t="s">
        <v>184</v>
      </c>
      <c r="C2" s="42"/>
      <c r="D2" s="42"/>
      <c r="E2" s="42"/>
      <c r="F2" s="42"/>
      <c r="G2" s="42"/>
      <c r="H2" s="42"/>
      <c r="I2" s="39"/>
    </row>
    <row r="3" ht="14" customHeight="1" spans="1:9">
      <c r="A3" s="40"/>
      <c r="B3" s="43" t="s">
        <v>4</v>
      </c>
      <c r="C3" s="43"/>
      <c r="D3" s="43"/>
      <c r="E3" s="43"/>
      <c r="G3" s="40"/>
      <c r="H3" s="44" t="s">
        <v>5</v>
      </c>
      <c r="I3" s="39"/>
    </row>
    <row r="4" ht="18" customHeight="1" spans="1:9">
      <c r="A4" s="40"/>
      <c r="B4" s="45" t="s">
        <v>8</v>
      </c>
      <c r="C4" s="45"/>
      <c r="D4" s="45"/>
      <c r="E4" s="45"/>
      <c r="F4" s="45" t="s">
        <v>75</v>
      </c>
      <c r="G4" s="45"/>
      <c r="H4" s="45"/>
      <c r="I4" s="39"/>
    </row>
    <row r="5" ht="20" customHeight="1" spans="1:9">
      <c r="A5" s="40"/>
      <c r="B5" s="45" t="s">
        <v>79</v>
      </c>
      <c r="C5" s="45"/>
      <c r="D5" s="45" t="s">
        <v>69</v>
      </c>
      <c r="E5" s="45" t="s">
        <v>70</v>
      </c>
      <c r="F5" s="45" t="s">
        <v>58</v>
      </c>
      <c r="G5" s="45" t="s">
        <v>185</v>
      </c>
      <c r="H5" s="45" t="s">
        <v>186</v>
      </c>
      <c r="I5" s="39"/>
    </row>
    <row r="6" ht="18" customHeight="1" spans="1:9">
      <c r="A6" s="46"/>
      <c r="B6" s="45" t="s">
        <v>80</v>
      </c>
      <c r="C6" s="45" t="s">
        <v>81</v>
      </c>
      <c r="D6" s="45"/>
      <c r="E6" s="45"/>
      <c r="F6" s="45"/>
      <c r="G6" s="45"/>
      <c r="H6" s="45"/>
      <c r="I6" s="39"/>
    </row>
    <row r="7" ht="18" customHeight="1" spans="1:9">
      <c r="A7" s="40"/>
      <c r="B7" s="47"/>
      <c r="C7" s="47"/>
      <c r="D7" s="47"/>
      <c r="E7" s="47" t="s">
        <v>71</v>
      </c>
      <c r="F7" s="48">
        <f>F8</f>
        <v>5334847.4</v>
      </c>
      <c r="G7" s="48">
        <f>G8</f>
        <v>4682811.4</v>
      </c>
      <c r="H7" s="48">
        <f>H8</f>
        <v>652036</v>
      </c>
      <c r="I7" s="39"/>
    </row>
    <row r="8" s="35" customFormat="1" ht="18" customHeight="1" spans="1:9">
      <c r="A8" s="49"/>
      <c r="B8" s="50" t="s">
        <v>22</v>
      </c>
      <c r="C8" s="50" t="s">
        <v>22</v>
      </c>
      <c r="D8" s="50"/>
      <c r="E8" s="50" t="s">
        <v>72</v>
      </c>
      <c r="F8" s="51">
        <f>G8+H8</f>
        <v>5334847.4</v>
      </c>
      <c r="G8" s="51">
        <f>SUM(G9:G14,G17:G18,G28:G31)</f>
        <v>4682811.4</v>
      </c>
      <c r="H8" s="51">
        <f>SUM(H19:H31)</f>
        <v>652036</v>
      </c>
      <c r="I8" s="60"/>
    </row>
    <row r="9" ht="18" customHeight="1" spans="1:9">
      <c r="A9" s="40"/>
      <c r="B9" s="50">
        <v>301</v>
      </c>
      <c r="C9" s="52" t="s">
        <v>91</v>
      </c>
      <c r="D9" s="50">
        <v>161001</v>
      </c>
      <c r="E9" s="50" t="s">
        <v>144</v>
      </c>
      <c r="F9" s="53">
        <f>G9+H9</f>
        <v>1769556</v>
      </c>
      <c r="G9" s="53">
        <v>1769556</v>
      </c>
      <c r="H9" s="54"/>
      <c r="I9" s="39"/>
    </row>
    <row r="10" ht="18" customHeight="1" spans="2:9">
      <c r="B10" s="50">
        <v>301</v>
      </c>
      <c r="C10" s="52" t="s">
        <v>89</v>
      </c>
      <c r="D10" s="50">
        <v>161001</v>
      </c>
      <c r="E10" s="50" t="s">
        <v>145</v>
      </c>
      <c r="F10" s="53">
        <f t="shared" ref="F10:F31" si="0">G10+H10</f>
        <v>165240</v>
      </c>
      <c r="G10" s="53">
        <v>165240</v>
      </c>
      <c r="H10" s="54"/>
      <c r="I10" s="39"/>
    </row>
    <row r="11" ht="18" customHeight="1" spans="2:9">
      <c r="B11" s="50">
        <v>301</v>
      </c>
      <c r="C11" s="52" t="s">
        <v>146</v>
      </c>
      <c r="D11" s="50">
        <v>161001</v>
      </c>
      <c r="E11" s="50" t="s">
        <v>147</v>
      </c>
      <c r="F11" s="53">
        <f t="shared" si="0"/>
        <v>1266580.55</v>
      </c>
      <c r="G11" s="53">
        <v>1266580.55</v>
      </c>
      <c r="H11" s="55"/>
      <c r="I11" s="39"/>
    </row>
    <row r="12" ht="18" customHeight="1" spans="1:9">
      <c r="A12" s="40"/>
      <c r="B12" s="50">
        <v>301</v>
      </c>
      <c r="C12" s="52" t="s">
        <v>83</v>
      </c>
      <c r="D12" s="50">
        <v>161001</v>
      </c>
      <c r="E12" s="50" t="s">
        <v>148</v>
      </c>
      <c r="F12" s="53">
        <f t="shared" si="0"/>
        <v>580564</v>
      </c>
      <c r="G12" s="53">
        <v>580564</v>
      </c>
      <c r="H12" s="54"/>
      <c r="I12" s="39"/>
    </row>
    <row r="13" ht="18" customHeight="1" spans="2:9">
      <c r="B13" s="50">
        <v>301</v>
      </c>
      <c r="C13" s="52" t="s">
        <v>149</v>
      </c>
      <c r="D13" s="50">
        <v>161001</v>
      </c>
      <c r="E13" s="50" t="s">
        <v>150</v>
      </c>
      <c r="F13" s="53">
        <f t="shared" si="0"/>
        <v>255432.96</v>
      </c>
      <c r="G13" s="53">
        <v>255432.96</v>
      </c>
      <c r="H13" s="54"/>
      <c r="I13" s="39"/>
    </row>
    <row r="14" s="36" customFormat="1" ht="18" customHeight="1" spans="2:9">
      <c r="B14" s="56" t="s">
        <v>151</v>
      </c>
      <c r="C14" s="56" t="s">
        <v>152</v>
      </c>
      <c r="D14" s="56">
        <v>161001</v>
      </c>
      <c r="E14" s="56" t="s">
        <v>153</v>
      </c>
      <c r="F14" s="53">
        <f t="shared" si="0"/>
        <v>35122.03</v>
      </c>
      <c r="G14" s="57">
        <v>35122.03</v>
      </c>
      <c r="H14" s="55"/>
      <c r="I14" s="61"/>
    </row>
    <row r="15" ht="18" customHeight="1" spans="2:9">
      <c r="B15" s="50" t="s">
        <v>151</v>
      </c>
      <c r="C15" s="50">
        <v>1201</v>
      </c>
      <c r="D15" s="50">
        <v>161001</v>
      </c>
      <c r="E15" s="50" t="s">
        <v>154</v>
      </c>
      <c r="F15" s="53">
        <f t="shared" si="0"/>
        <v>19157.47</v>
      </c>
      <c r="G15" s="53">
        <v>19157.47</v>
      </c>
      <c r="H15" s="54"/>
      <c r="I15" s="39"/>
    </row>
    <row r="16" ht="18" customHeight="1" spans="2:9">
      <c r="B16" s="50" t="s">
        <v>151</v>
      </c>
      <c r="C16" s="50">
        <v>1202</v>
      </c>
      <c r="D16" s="50">
        <v>161001</v>
      </c>
      <c r="E16" s="50" t="s">
        <v>155</v>
      </c>
      <c r="F16" s="53">
        <f t="shared" si="0"/>
        <v>15964.56</v>
      </c>
      <c r="G16" s="53">
        <v>15964.56</v>
      </c>
      <c r="H16" s="55"/>
      <c r="I16" s="39"/>
    </row>
    <row r="17" ht="18" customHeight="1" spans="1:9">
      <c r="A17" s="40"/>
      <c r="B17" s="50">
        <v>301</v>
      </c>
      <c r="C17" s="52" t="s">
        <v>156</v>
      </c>
      <c r="D17" s="50">
        <v>161001</v>
      </c>
      <c r="E17" s="50" t="s">
        <v>92</v>
      </c>
      <c r="F17" s="53">
        <f t="shared" si="0"/>
        <v>383149.44</v>
      </c>
      <c r="G17" s="53">
        <v>383149.44</v>
      </c>
      <c r="H17" s="54"/>
      <c r="I17" s="39"/>
    </row>
    <row r="18" ht="18" customHeight="1" spans="1:9">
      <c r="A18" s="40"/>
      <c r="B18" s="50">
        <v>301</v>
      </c>
      <c r="C18" s="52" t="s">
        <v>85</v>
      </c>
      <c r="D18" s="50">
        <v>161001</v>
      </c>
      <c r="E18" s="50" t="s">
        <v>157</v>
      </c>
      <c r="F18" s="53">
        <f t="shared" si="0"/>
        <v>140000</v>
      </c>
      <c r="G18" s="53">
        <v>140000</v>
      </c>
      <c r="H18" s="54"/>
      <c r="I18" s="39"/>
    </row>
    <row r="19" ht="18" customHeight="1" spans="2:9">
      <c r="B19" s="58">
        <v>302</v>
      </c>
      <c r="C19" s="59" t="s">
        <v>91</v>
      </c>
      <c r="D19" s="50">
        <v>161001</v>
      </c>
      <c r="E19" s="50" t="s">
        <v>159</v>
      </c>
      <c r="F19" s="53">
        <f t="shared" si="0"/>
        <v>80000</v>
      </c>
      <c r="G19" s="55"/>
      <c r="H19" s="55">
        <v>80000</v>
      </c>
      <c r="I19" s="39"/>
    </row>
    <row r="20" ht="18" customHeight="1" spans="1:9">
      <c r="A20" s="40"/>
      <c r="B20" s="58">
        <v>302</v>
      </c>
      <c r="C20" s="59" t="s">
        <v>89</v>
      </c>
      <c r="D20" s="50">
        <v>161001</v>
      </c>
      <c r="E20" s="50" t="s">
        <v>160</v>
      </c>
      <c r="F20" s="53">
        <f t="shared" si="0"/>
        <v>9000</v>
      </c>
      <c r="G20" s="54"/>
      <c r="H20" s="54">
        <v>9000</v>
      </c>
      <c r="I20" s="39"/>
    </row>
    <row r="21" ht="18" customHeight="1" spans="2:9">
      <c r="B21" s="58">
        <v>302</v>
      </c>
      <c r="C21" s="59" t="s">
        <v>87</v>
      </c>
      <c r="D21" s="50">
        <v>161001</v>
      </c>
      <c r="E21" s="50" t="s">
        <v>161</v>
      </c>
      <c r="F21" s="53">
        <f t="shared" si="0"/>
        <v>2000</v>
      </c>
      <c r="G21" s="54"/>
      <c r="H21" s="54">
        <v>2000</v>
      </c>
      <c r="I21" s="39"/>
    </row>
    <row r="22" ht="18" customHeight="1" spans="2:9">
      <c r="B22" s="58">
        <v>302</v>
      </c>
      <c r="C22" s="59" t="s">
        <v>162</v>
      </c>
      <c r="D22" s="50">
        <v>161001</v>
      </c>
      <c r="E22" s="50" t="s">
        <v>163</v>
      </c>
      <c r="F22" s="53">
        <f t="shared" si="0"/>
        <v>10000</v>
      </c>
      <c r="G22" s="54"/>
      <c r="H22" s="54">
        <v>10000</v>
      </c>
      <c r="I22" s="39"/>
    </row>
    <row r="23" ht="18" customHeight="1" spans="2:9">
      <c r="B23" s="58">
        <v>302</v>
      </c>
      <c r="C23" s="59" t="s">
        <v>164</v>
      </c>
      <c r="D23" s="50">
        <v>161001</v>
      </c>
      <c r="E23" s="58" t="s">
        <v>165</v>
      </c>
      <c r="F23" s="53">
        <f t="shared" si="0"/>
        <v>300000</v>
      </c>
      <c r="G23" s="54"/>
      <c r="H23" s="54">
        <v>300000</v>
      </c>
      <c r="I23" s="39"/>
    </row>
    <row r="24" ht="18" customHeight="1" spans="2:9">
      <c r="B24" s="58">
        <v>302</v>
      </c>
      <c r="C24" s="59" t="s">
        <v>156</v>
      </c>
      <c r="D24" s="50">
        <v>161001</v>
      </c>
      <c r="E24" s="58" t="s">
        <v>166</v>
      </c>
      <c r="F24" s="53">
        <f t="shared" si="0"/>
        <v>5000</v>
      </c>
      <c r="G24" s="54"/>
      <c r="H24" s="54">
        <v>5000</v>
      </c>
      <c r="I24" s="39"/>
    </row>
    <row r="25" ht="18" customHeight="1" spans="2:9">
      <c r="B25" s="58">
        <v>302</v>
      </c>
      <c r="C25" s="59" t="s">
        <v>167</v>
      </c>
      <c r="D25" s="50">
        <v>161001</v>
      </c>
      <c r="E25" s="58" t="s">
        <v>168</v>
      </c>
      <c r="F25" s="53">
        <f t="shared" si="0"/>
        <v>8000</v>
      </c>
      <c r="G25" s="54"/>
      <c r="H25" s="54">
        <v>8000</v>
      </c>
      <c r="I25" s="39"/>
    </row>
    <row r="26" ht="18" customHeight="1" spans="2:9">
      <c r="B26" s="58">
        <v>302</v>
      </c>
      <c r="C26" s="59" t="s">
        <v>169</v>
      </c>
      <c r="D26" s="50">
        <v>161001</v>
      </c>
      <c r="E26" s="58" t="s">
        <v>170</v>
      </c>
      <c r="F26" s="53">
        <f t="shared" si="0"/>
        <v>22000</v>
      </c>
      <c r="G26" s="54"/>
      <c r="H26" s="54">
        <v>22000</v>
      </c>
      <c r="I26" s="39"/>
    </row>
    <row r="27" ht="18" customHeight="1" spans="2:9">
      <c r="B27" s="58">
        <v>302</v>
      </c>
      <c r="C27" s="59" t="s">
        <v>171</v>
      </c>
      <c r="D27" s="50">
        <v>161001</v>
      </c>
      <c r="E27" s="58" t="s">
        <v>172</v>
      </c>
      <c r="F27" s="53">
        <f t="shared" si="0"/>
        <v>36000</v>
      </c>
      <c r="G27" s="54"/>
      <c r="H27" s="54">
        <v>36000</v>
      </c>
      <c r="I27" s="39"/>
    </row>
    <row r="28" ht="18" customHeight="1" spans="2:9">
      <c r="B28" s="58">
        <v>302</v>
      </c>
      <c r="C28" s="59" t="s">
        <v>173</v>
      </c>
      <c r="D28" s="50">
        <v>161001</v>
      </c>
      <c r="E28" s="58" t="s">
        <v>174</v>
      </c>
      <c r="F28" s="53">
        <f t="shared" si="0"/>
        <v>49087.3</v>
      </c>
      <c r="G28" s="54">
        <v>49087.3</v>
      </c>
      <c r="H28" s="54"/>
      <c r="I28" s="39"/>
    </row>
    <row r="29" ht="18" customHeight="1" spans="2:9">
      <c r="B29" s="58">
        <v>302</v>
      </c>
      <c r="C29" s="59" t="s">
        <v>175</v>
      </c>
      <c r="D29" s="50">
        <v>161001</v>
      </c>
      <c r="E29" s="58" t="s">
        <v>176</v>
      </c>
      <c r="F29" s="53">
        <f t="shared" si="0"/>
        <v>37359.12</v>
      </c>
      <c r="G29" s="54">
        <v>37359.12</v>
      </c>
      <c r="H29" s="54"/>
      <c r="I29" s="39"/>
    </row>
    <row r="30" ht="18" customHeight="1" spans="2:9">
      <c r="B30" s="58">
        <v>302</v>
      </c>
      <c r="C30" s="59" t="s">
        <v>85</v>
      </c>
      <c r="D30" s="50">
        <v>161001</v>
      </c>
      <c r="E30" s="58" t="s">
        <v>177</v>
      </c>
      <c r="F30" s="53">
        <v>180036</v>
      </c>
      <c r="H30" s="54">
        <v>180036</v>
      </c>
      <c r="I30" s="39"/>
    </row>
    <row r="31" ht="18" customHeight="1" spans="1:9">
      <c r="A31" s="40"/>
      <c r="B31" s="58">
        <v>303</v>
      </c>
      <c r="C31" s="59" t="s">
        <v>179</v>
      </c>
      <c r="D31" s="58">
        <v>161001</v>
      </c>
      <c r="E31" s="58" t="s">
        <v>180</v>
      </c>
      <c r="F31" s="53">
        <f t="shared" si="0"/>
        <v>720</v>
      </c>
      <c r="G31" s="55">
        <v>720</v>
      </c>
      <c r="H31" s="54"/>
      <c r="I31" s="39"/>
    </row>
    <row r="32" ht="9.75" customHeight="1" spans="1:9">
      <c r="A32" s="40"/>
      <c r="B32" s="40"/>
      <c r="C32" s="40"/>
      <c r="D32" s="39"/>
      <c r="E32" s="40"/>
      <c r="F32" s="40"/>
      <c r="G32" s="40"/>
      <c r="H32" s="40"/>
      <c r="I32" s="39"/>
    </row>
  </sheetData>
  <mergeCells count="12">
    <mergeCell ref="B1:C1"/>
    <mergeCell ref="B2:H2"/>
    <mergeCell ref="B3:E3"/>
    <mergeCell ref="B4:E4"/>
    <mergeCell ref="F4:H4"/>
    <mergeCell ref="B5:C5"/>
    <mergeCell ref="A17:A18"/>
    <mergeCell ref="D5:D6"/>
    <mergeCell ref="E5:E6"/>
    <mergeCell ref="F5:F6"/>
    <mergeCell ref="G5:G6"/>
    <mergeCell ref="H5:H6"/>
  </mergeCells>
  <printOptions horizontalCentered="1" verticalCentered="1"/>
  <pageMargins left="0.751388888888889" right="0.629861111111111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5" topLeftCell="A6" activePane="bottomLeft" state="frozen"/>
      <selection/>
      <selection pane="bottomLeft" activeCell="J16" sqref="J1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187</v>
      </c>
      <c r="H1" s="6"/>
    </row>
    <row r="2" ht="22.8" customHeight="1" spans="1:8">
      <c r="A2" s="1"/>
      <c r="B2" s="3" t="s">
        <v>188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189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92000</v>
      </c>
      <c r="H6" s="26"/>
    </row>
    <row r="7" ht="22.8" customHeight="1" spans="1:8">
      <c r="A7" s="8"/>
      <c r="B7" s="13"/>
      <c r="C7" s="13"/>
      <c r="D7" s="13"/>
      <c r="E7" s="13"/>
      <c r="F7" s="13" t="s">
        <v>72</v>
      </c>
      <c r="G7" s="16">
        <f>G8</f>
        <v>92000</v>
      </c>
      <c r="H7" s="24"/>
    </row>
    <row r="8" ht="22.8" customHeight="1" spans="1:8">
      <c r="A8" s="8"/>
      <c r="B8" s="13">
        <v>207</v>
      </c>
      <c r="C8" s="34" t="s">
        <v>83</v>
      </c>
      <c r="D8" s="34" t="s">
        <v>83</v>
      </c>
      <c r="E8" s="13">
        <v>161001</v>
      </c>
      <c r="F8" s="13" t="s">
        <v>190</v>
      </c>
      <c r="G8" s="18">
        <v>92000</v>
      </c>
      <c r="H8" s="25"/>
    </row>
    <row r="9" ht="22.8" customHeight="1" spans="2:8">
      <c r="B9" s="13"/>
      <c r="C9" s="13"/>
      <c r="D9" s="13"/>
      <c r="E9" s="13"/>
      <c r="F9" s="13"/>
      <c r="G9" s="16"/>
      <c r="H9" s="25"/>
    </row>
    <row r="10" ht="22.8" customHeight="1" spans="1:8">
      <c r="A10" s="8"/>
      <c r="B10" s="13"/>
      <c r="C10" s="13"/>
      <c r="D10" s="13"/>
      <c r="E10" s="13"/>
      <c r="F10" s="13"/>
      <c r="G10" s="18"/>
      <c r="H10" s="25"/>
    </row>
    <row r="11" ht="22.8" customHeight="1" spans="2:8">
      <c r="B11" s="13"/>
      <c r="C11" s="13"/>
      <c r="D11" s="13"/>
      <c r="E11" s="13"/>
      <c r="F11" s="13"/>
      <c r="G11" s="16"/>
      <c r="H11" s="25"/>
    </row>
    <row r="12" ht="22.8" customHeight="1" spans="1:8">
      <c r="A12" s="8"/>
      <c r="B12" s="13"/>
      <c r="C12" s="13"/>
      <c r="D12" s="13"/>
      <c r="E12" s="13"/>
      <c r="F12" s="13"/>
      <c r="G12" s="18"/>
      <c r="H12" s="25"/>
    </row>
    <row r="13" ht="22.8" customHeight="1" spans="1:8">
      <c r="A13" s="8"/>
      <c r="B13" s="13"/>
      <c r="C13" s="13"/>
      <c r="D13" s="13"/>
      <c r="E13" s="13"/>
      <c r="F13" s="13"/>
      <c r="G13" s="18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2:8">
      <c r="B16" s="13"/>
      <c r="C16" s="13"/>
      <c r="D16" s="13"/>
      <c r="E16" s="13"/>
      <c r="F16" s="13"/>
      <c r="G16" s="16"/>
      <c r="H16" s="25"/>
    </row>
    <row r="17" ht="22.8" customHeight="1" spans="1:8">
      <c r="A17" s="8"/>
      <c r="B17" s="13"/>
      <c r="C17" s="13"/>
      <c r="D17" s="13"/>
      <c r="E17" s="13"/>
      <c r="F17" s="13"/>
      <c r="G17" s="18"/>
      <c r="H17" s="25"/>
    </row>
    <row r="18" ht="9.75" customHeight="1" spans="1:8">
      <c r="A18" s="19"/>
      <c r="B18" s="20"/>
      <c r="C18" s="20"/>
      <c r="D18" s="20"/>
      <c r="E18" s="20"/>
      <c r="F18" s="19"/>
      <c r="G18" s="19"/>
      <c r="H18" s="27"/>
    </row>
  </sheetData>
  <mergeCells count="8">
    <mergeCell ref="B1:D1"/>
    <mergeCell ref="B2:G2"/>
    <mergeCell ref="B3:F3"/>
    <mergeCell ref="B4:D4"/>
    <mergeCell ref="A12:A15"/>
    <mergeCell ref="E4:E5"/>
    <mergeCell ref="F4:F5"/>
    <mergeCell ref="G4:G5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28.2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191</v>
      </c>
      <c r="J1" s="6"/>
    </row>
    <row r="2" ht="22.8" customHeight="1" spans="1:10">
      <c r="A2" s="1"/>
      <c r="B2" s="3" t="s">
        <v>192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193</v>
      </c>
      <c r="C4" s="7" t="s">
        <v>70</v>
      </c>
      <c r="D4" s="7" t="s">
        <v>194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195</v>
      </c>
      <c r="F5" s="7" t="s">
        <v>196</v>
      </c>
      <c r="G5" s="7"/>
      <c r="H5" s="7"/>
      <c r="I5" s="7" t="s">
        <v>197</v>
      </c>
      <c r="J5" s="24"/>
    </row>
    <row r="6" ht="24.4" customHeight="1" spans="1:10">
      <c r="A6" s="8"/>
      <c r="B6" s="7"/>
      <c r="C6" s="7"/>
      <c r="D6" s="7"/>
      <c r="E6" s="30"/>
      <c r="F6" s="7" t="s">
        <v>142</v>
      </c>
      <c r="G6" s="7" t="s">
        <v>198</v>
      </c>
      <c r="H6" s="7" t="s">
        <v>199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22000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22000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22000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22000</v>
      </c>
      <c r="J8" s="24"/>
    </row>
    <row r="9" ht="22.8" customHeight="1" spans="1:10">
      <c r="A9" s="8"/>
      <c r="B9" s="33">
        <v>161001</v>
      </c>
      <c r="C9" s="33" t="s">
        <v>72</v>
      </c>
      <c r="D9" s="16">
        <f>E9+F9+I9</f>
        <v>22000</v>
      </c>
      <c r="E9" s="18"/>
      <c r="F9" s="18">
        <f>G9+H9</f>
        <v>0</v>
      </c>
      <c r="G9" s="18"/>
      <c r="H9" s="18"/>
      <c r="I9" s="18">
        <v>22000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 verticalCentered="1"/>
  <pageMargins left="0.314583333333333" right="0.314583333333333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9" sqref="K9:K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200</v>
      </c>
      <c r="J1" s="6"/>
    </row>
    <row r="2" ht="22.8" customHeight="1" spans="1:10">
      <c r="A2" s="1"/>
      <c r="B2" s="3" t="s">
        <v>201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202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111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203</v>
      </c>
      <c r="J1" s="6"/>
    </row>
    <row r="2" ht="22.8" customHeight="1" spans="1:10">
      <c r="A2" s="1"/>
      <c r="B2" s="3" t="s">
        <v>204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193</v>
      </c>
      <c r="C4" s="7" t="s">
        <v>70</v>
      </c>
      <c r="D4" s="7" t="s">
        <v>194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195</v>
      </c>
      <c r="F5" s="7" t="s">
        <v>196</v>
      </c>
      <c r="G5" s="7"/>
      <c r="H5" s="7"/>
      <c r="I5" s="7" t="s">
        <v>197</v>
      </c>
      <c r="J5" s="24"/>
    </row>
    <row r="6" ht="24.4" customHeight="1" spans="1:10">
      <c r="A6" s="8"/>
      <c r="B6" s="7"/>
      <c r="C6" s="7"/>
      <c r="D6" s="7"/>
      <c r="E6" s="30"/>
      <c r="F6" s="7" t="s">
        <v>142</v>
      </c>
      <c r="G6" s="7" t="s">
        <v>198</v>
      </c>
      <c r="H6" s="7" t="s">
        <v>199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111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205</v>
      </c>
      <c r="J1" s="6"/>
    </row>
    <row r="2" ht="22.8" customHeight="1" spans="1:10">
      <c r="A2" s="1"/>
      <c r="B2" s="3" t="s">
        <v>206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207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111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$</cp:lastModifiedBy>
  <dcterms:created xsi:type="dcterms:W3CDTF">2022-03-09T08:14:00Z</dcterms:created>
  <dcterms:modified xsi:type="dcterms:W3CDTF">2023-09-13T02:24:56Z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9890737FDDF3440C91D34439B6D75977_13</vt:lpwstr>
  </property>
  <property fmtid="{D5CDD505-2E9C-101B-9397-08002B2CF9AE}" pid="3" name="KSOProductBuildVer">
    <vt:lpwstr>2052-11.1.0.14309</vt:lpwstr>
  </property>
</Properties>
</file>