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6" activeTab="22"/>
  </bookViews>
  <sheets>
    <sheet name="龙潭三组" sheetId="2" r:id="rId1"/>
    <sheet name="龙潭四组" sheetId="3" r:id="rId2"/>
    <sheet name="龙潭五组" sheetId="4" r:id="rId3"/>
    <sheet name="龙潭六组" sheetId="1" r:id="rId4"/>
    <sheet name="木瓜三组" sheetId="5" r:id="rId5"/>
    <sheet name="松龙三组" sheetId="6" r:id="rId6"/>
    <sheet name="松龙村四组" sheetId="7" r:id="rId7"/>
    <sheet name="新农村一组" sheetId="13" r:id="rId8"/>
    <sheet name="新农村二组" sheetId="8" r:id="rId9"/>
    <sheet name="新农村四组" sheetId="11" r:id="rId10"/>
    <sheet name="新农村五组" sheetId="12" r:id="rId11"/>
    <sheet name="新农村九组" sheetId="9" r:id="rId12"/>
    <sheet name="新农村十组" sheetId="10" r:id="rId13"/>
    <sheet name="燕午一组" sheetId="15" r:id="rId14"/>
    <sheet name="燕午二组" sheetId="14" r:id="rId15"/>
    <sheet name="云峰村四组" sheetId="17" r:id="rId16"/>
    <sheet name="云峰村五组 " sheetId="25" r:id="rId17"/>
    <sheet name="云峰村六组" sheetId="24" r:id="rId18"/>
    <sheet name="自生村三组" sheetId="21" r:id="rId19"/>
    <sheet name="自生村四组" sheetId="22" r:id="rId20"/>
    <sheet name="自生村五组" sheetId="23" r:id="rId21"/>
    <sheet name="自生村六组" sheetId="20" r:id="rId22"/>
    <sheet name="自生村九组" sheetId="19" r:id="rId23"/>
  </sheets>
  <calcPr calcId="144525"/>
</workbook>
</file>

<file path=xl/sharedStrings.xml><?xml version="1.0" encoding="utf-8"?>
<sst xmlns="http://schemas.openxmlformats.org/spreadsheetml/2006/main" count="684" uniqueCount="330">
  <si>
    <t>G5京昆高速公路汉中至广元段(四川境)扩容工程项目（旺苍段）征收土地成片林分户复核补偿表</t>
  </si>
  <si>
    <t>序号</t>
  </si>
  <si>
    <t>姓名</t>
  </si>
  <si>
    <t>乔木林地（0301）</t>
  </si>
  <si>
    <t>金额</t>
  </si>
  <si>
    <t>退耕还林</t>
  </si>
  <si>
    <t>竹林（0302）</t>
  </si>
  <si>
    <t>灌木林地（0305）</t>
  </si>
  <si>
    <t>总计</t>
  </si>
  <si>
    <t>村集体</t>
  </si>
  <si>
    <t>向成全</t>
  </si>
  <si>
    <t>向映坤</t>
  </si>
  <si>
    <t>吴代清</t>
  </si>
  <si>
    <t>吴仕明</t>
  </si>
  <si>
    <t>吴代金</t>
  </si>
  <si>
    <t>吴代凯</t>
  </si>
  <si>
    <t>杨洪太</t>
  </si>
  <si>
    <t>吴代润</t>
  </si>
  <si>
    <t>吴平</t>
  </si>
  <si>
    <t>姚菊华</t>
  </si>
  <si>
    <t>朱安勇</t>
  </si>
  <si>
    <t>朱安锐</t>
  </si>
  <si>
    <t>朱由鲜</t>
  </si>
  <si>
    <t>吴光富</t>
  </si>
  <si>
    <t>吴代勇</t>
  </si>
  <si>
    <t>康本鲜</t>
  </si>
  <si>
    <t>吴仕军</t>
  </si>
  <si>
    <t>赵培东</t>
  </si>
  <si>
    <t>赵培刚</t>
  </si>
  <si>
    <t>吴凯</t>
  </si>
  <si>
    <t>吴松</t>
  </si>
  <si>
    <t>吴勇</t>
  </si>
  <si>
    <t>周正秀</t>
  </si>
  <si>
    <t>合计</t>
  </si>
  <si>
    <t>刘继云</t>
  </si>
  <si>
    <t>张映华</t>
  </si>
  <si>
    <t>赵国昌</t>
  </si>
  <si>
    <t>康思富</t>
  </si>
  <si>
    <t>姚胜坤</t>
  </si>
  <si>
    <t>姚胜奇</t>
  </si>
  <si>
    <t>杨廷</t>
  </si>
  <si>
    <t>张达明</t>
  </si>
  <si>
    <t>向宗秀</t>
  </si>
  <si>
    <t>赵培玉</t>
  </si>
  <si>
    <t>赵凯</t>
  </si>
  <si>
    <t>向自秀</t>
  </si>
  <si>
    <t>赵修海</t>
  </si>
  <si>
    <t>赵培清</t>
  </si>
  <si>
    <t>赵修顺</t>
  </si>
  <si>
    <t>周乾海</t>
  </si>
  <si>
    <t>赵培锦</t>
  </si>
  <si>
    <t>周乾勇</t>
  </si>
  <si>
    <t>向明军</t>
  </si>
  <si>
    <t>毛映赵</t>
  </si>
  <si>
    <t>朱由太</t>
  </si>
  <si>
    <t>罗中华</t>
  </si>
  <si>
    <t>李德玉</t>
  </si>
  <si>
    <t>刘素珍</t>
  </si>
  <si>
    <t>周永堂</t>
  </si>
  <si>
    <t>李德仁</t>
  </si>
  <si>
    <t>李德菊</t>
  </si>
  <si>
    <t>李本君</t>
  </si>
  <si>
    <t>李本洪</t>
  </si>
  <si>
    <t>李本照</t>
  </si>
  <si>
    <t>李本财</t>
  </si>
  <si>
    <t>李本远</t>
  </si>
  <si>
    <t>李益俊</t>
  </si>
  <si>
    <t>李益才</t>
  </si>
  <si>
    <t>李胜东</t>
  </si>
  <si>
    <t>李胜东、母玉芳共有</t>
  </si>
  <si>
    <t>母玉芳</t>
  </si>
  <si>
    <t>胡志方</t>
  </si>
  <si>
    <t>胡明玖</t>
  </si>
  <si>
    <t>胡民泽</t>
  </si>
  <si>
    <t>蒲建国</t>
  </si>
  <si>
    <t>严正保</t>
  </si>
  <si>
    <t>张兵</t>
  </si>
  <si>
    <t>张国聪</t>
  </si>
  <si>
    <t>张万明</t>
  </si>
  <si>
    <t>张万孝</t>
  </si>
  <si>
    <t>张彦均</t>
  </si>
  <si>
    <t>张忠均    张忠海</t>
  </si>
  <si>
    <t>赵秀兰</t>
  </si>
  <si>
    <t>张彦荣</t>
  </si>
  <si>
    <t>张忠海</t>
  </si>
  <si>
    <t>凡德明</t>
  </si>
  <si>
    <t>凡德荣</t>
  </si>
  <si>
    <t>凡德荣争议</t>
  </si>
  <si>
    <t>凡冬</t>
  </si>
  <si>
    <t>凡明木</t>
  </si>
  <si>
    <t>杨显聪</t>
  </si>
  <si>
    <t>杨正奎</t>
  </si>
  <si>
    <t>贺仕银</t>
  </si>
  <si>
    <t>胡才昌</t>
  </si>
  <si>
    <t>胡付昌</t>
  </si>
  <si>
    <t>胡贵昌</t>
  </si>
  <si>
    <t>胡家才</t>
  </si>
  <si>
    <t>胡金昌</t>
  </si>
  <si>
    <t>胡明昌</t>
  </si>
  <si>
    <t>胡培昌</t>
  </si>
  <si>
    <t>胡全昌</t>
  </si>
  <si>
    <t>胡荣昌</t>
  </si>
  <si>
    <t>胡银昌</t>
  </si>
  <si>
    <t>胡友昌</t>
  </si>
  <si>
    <t>杨德付</t>
  </si>
  <si>
    <t>贺红</t>
  </si>
  <si>
    <t>贺志清</t>
  </si>
  <si>
    <t>胡军</t>
  </si>
  <si>
    <t>胡容昌</t>
  </si>
  <si>
    <t>胡兴开</t>
  </si>
  <si>
    <t>彭道聪</t>
  </si>
  <si>
    <t>黄德安</t>
  </si>
  <si>
    <t>黄德金</t>
  </si>
  <si>
    <t>黄剑</t>
  </si>
  <si>
    <t>黄清英</t>
  </si>
  <si>
    <t>黄天发</t>
  </si>
  <si>
    <t>刘朝美</t>
  </si>
  <si>
    <t>刘海朝</t>
  </si>
  <si>
    <t>彭连香</t>
  </si>
  <si>
    <t>冉开礼   冉开义</t>
  </si>
  <si>
    <t>冉少清</t>
  </si>
  <si>
    <t>唐显义</t>
  </si>
  <si>
    <t>王步方</t>
  </si>
  <si>
    <t>王平</t>
  </si>
  <si>
    <t>杨光清</t>
  </si>
  <si>
    <t>张志才</t>
  </si>
  <si>
    <t>张志桂</t>
  </si>
  <si>
    <t>集体</t>
  </si>
  <si>
    <t>蔡玉梅</t>
  </si>
  <si>
    <t>胡德昌</t>
  </si>
  <si>
    <t>胡美昌</t>
  </si>
  <si>
    <t>胡赵处</t>
  </si>
  <si>
    <t>康林英</t>
  </si>
  <si>
    <t>康清英</t>
  </si>
  <si>
    <t>康荣昌</t>
  </si>
  <si>
    <t>康永富</t>
  </si>
  <si>
    <t>李付元</t>
  </si>
  <si>
    <t>李玉生</t>
  </si>
  <si>
    <t>卢德荣</t>
  </si>
  <si>
    <t>卢华荣</t>
  </si>
  <si>
    <t>卢文高</t>
  </si>
  <si>
    <t>卢祥荣</t>
  </si>
  <si>
    <t>冉才兵</t>
  </si>
  <si>
    <t>冉际勇</t>
  </si>
  <si>
    <t>冉太刚</t>
  </si>
  <si>
    <t>冉太全</t>
  </si>
  <si>
    <t>王部吉</t>
  </si>
  <si>
    <t>王部坤</t>
  </si>
  <si>
    <t>徐正乾</t>
  </si>
  <si>
    <t>赵培福</t>
  </si>
  <si>
    <t>赵培先</t>
  </si>
  <si>
    <t>赵芊芊</t>
  </si>
  <si>
    <t>邓大贵</t>
  </si>
  <si>
    <t>邓金国</t>
  </si>
  <si>
    <t>邓金全</t>
  </si>
  <si>
    <t>邓明春</t>
  </si>
  <si>
    <t>邓明喜</t>
  </si>
  <si>
    <t>贺仕开</t>
  </si>
  <si>
    <t>蒋开福</t>
  </si>
  <si>
    <t>蒋开华</t>
  </si>
  <si>
    <t>李刚</t>
  </si>
  <si>
    <t>李贵元</t>
  </si>
  <si>
    <t>李桂元</t>
  </si>
  <si>
    <t>李美英</t>
  </si>
  <si>
    <t>李映元</t>
  </si>
  <si>
    <t>李玉秀</t>
  </si>
  <si>
    <t>刘德清</t>
  </si>
  <si>
    <t>刘德银</t>
  </si>
  <si>
    <t>卢刚</t>
  </si>
  <si>
    <t>罗付林</t>
  </si>
  <si>
    <t>罗全林</t>
  </si>
  <si>
    <t>罗志军</t>
  </si>
  <si>
    <t>谭益秀</t>
  </si>
  <si>
    <t>王步芳</t>
  </si>
  <si>
    <t>王步鲜</t>
  </si>
  <si>
    <t>王芳</t>
  </si>
  <si>
    <t>王付德</t>
  </si>
  <si>
    <t>王富德</t>
  </si>
  <si>
    <t>王敬德</t>
  </si>
  <si>
    <t>文丙义</t>
  </si>
  <si>
    <t>文勇</t>
  </si>
  <si>
    <t>周银全</t>
  </si>
  <si>
    <t>朱永全</t>
  </si>
  <si>
    <t>何银宗</t>
  </si>
  <si>
    <t>刘朝勇</t>
  </si>
  <si>
    <t>乔木林地</t>
  </si>
  <si>
    <t>蔡文聪</t>
  </si>
  <si>
    <t>蔡文军</t>
  </si>
  <si>
    <t>蔡文俊</t>
  </si>
  <si>
    <t>蔡文清</t>
  </si>
  <si>
    <t>陈正坤</t>
  </si>
  <si>
    <t>黄德财</t>
  </si>
  <si>
    <t>黄德寿</t>
  </si>
  <si>
    <t>刘朝信</t>
  </si>
  <si>
    <t>冉开义</t>
  </si>
  <si>
    <t>唐大义</t>
  </si>
  <si>
    <t>唐显聪</t>
  </si>
  <si>
    <t>唐显明</t>
  </si>
  <si>
    <t>唐显玉</t>
  </si>
  <si>
    <t>贺金</t>
  </si>
  <si>
    <t>贺银</t>
  </si>
  <si>
    <t>董连英</t>
  </si>
  <si>
    <t>贺平</t>
  </si>
  <si>
    <t>贺青平</t>
  </si>
  <si>
    <t>贺三寿</t>
  </si>
  <si>
    <t>贺志波</t>
  </si>
  <si>
    <t>贺志成</t>
  </si>
  <si>
    <t>杨春升</t>
  </si>
  <si>
    <t>杨光兵</t>
  </si>
  <si>
    <t>杨光兵    杨光坤争议</t>
  </si>
  <si>
    <t>杨光成</t>
  </si>
  <si>
    <t>杨光福</t>
  </si>
  <si>
    <t>杨光国</t>
  </si>
  <si>
    <t>杨光军</t>
  </si>
  <si>
    <t>杨光科</t>
  </si>
  <si>
    <t>杨光坤</t>
  </si>
  <si>
    <t>杨光明</t>
  </si>
  <si>
    <t>杨光深</t>
  </si>
  <si>
    <t>杨光喜</t>
  </si>
  <si>
    <t>杨光孝</t>
  </si>
  <si>
    <t>杨光妖</t>
  </si>
  <si>
    <t>杨光义</t>
  </si>
  <si>
    <t>杨林安</t>
  </si>
  <si>
    <t>杨小平</t>
  </si>
  <si>
    <t>杨勇</t>
  </si>
  <si>
    <t>喻永成</t>
  </si>
  <si>
    <t>陈一兴</t>
  </si>
  <si>
    <t>其他林地</t>
  </si>
  <si>
    <t>刘福兰</t>
  </si>
  <si>
    <t>刘菊英</t>
  </si>
  <si>
    <t>谭守国</t>
  </si>
  <si>
    <t>谭守届</t>
  </si>
  <si>
    <t>谭守木</t>
  </si>
  <si>
    <t>谭守宗</t>
  </si>
  <si>
    <t>谭益发</t>
  </si>
  <si>
    <t>谭益红</t>
  </si>
  <si>
    <t>谭益友</t>
  </si>
  <si>
    <t>谭真</t>
  </si>
  <si>
    <t>谭紫益</t>
  </si>
  <si>
    <t>向德坤</t>
  </si>
  <si>
    <t>向德太</t>
  </si>
  <si>
    <t>向德永</t>
  </si>
  <si>
    <t>向久连</t>
  </si>
  <si>
    <t>向仕剑</t>
  </si>
  <si>
    <t>向仕忠</t>
  </si>
  <si>
    <t>向英怀</t>
  </si>
  <si>
    <t>向羽</t>
  </si>
  <si>
    <t>喻子英</t>
  </si>
  <si>
    <t>刘三碧</t>
  </si>
  <si>
    <t>六组集体</t>
  </si>
  <si>
    <t>向得浩</t>
  </si>
  <si>
    <t>向德兵</t>
  </si>
  <si>
    <t>向德超</t>
  </si>
  <si>
    <t>向德高</t>
  </si>
  <si>
    <t>向德红</t>
  </si>
  <si>
    <t>向德红、向德超、刘三碧、喻子礼</t>
  </si>
  <si>
    <t>向德红、向德超、刘三碧、喻子礼与向德卫争议</t>
  </si>
  <si>
    <t>向德平</t>
  </si>
  <si>
    <t>向德生</t>
  </si>
  <si>
    <t>喻子礼</t>
  </si>
  <si>
    <t>果园</t>
  </si>
  <si>
    <t>曹凤连</t>
  </si>
  <si>
    <t>中</t>
  </si>
  <si>
    <t>郭衡</t>
  </si>
  <si>
    <t>郭金富</t>
  </si>
  <si>
    <t>大</t>
  </si>
  <si>
    <t>刘元中</t>
  </si>
  <si>
    <t>罗顺余</t>
  </si>
  <si>
    <t>罗顺忠</t>
  </si>
  <si>
    <t>向东</t>
  </si>
  <si>
    <t>中、幼苗</t>
  </si>
  <si>
    <t>中、盛果</t>
  </si>
  <si>
    <t>小</t>
  </si>
  <si>
    <t>杨正群</t>
  </si>
  <si>
    <t>四组集体</t>
  </si>
  <si>
    <t>曹家贵</t>
  </si>
  <si>
    <t>曹家银</t>
  </si>
  <si>
    <t>侯金国</t>
  </si>
  <si>
    <t>侯天金</t>
  </si>
  <si>
    <t>侯天礼</t>
  </si>
  <si>
    <t>侯玉国</t>
  </si>
  <si>
    <t>候天学</t>
  </si>
  <si>
    <t>候正贵</t>
  </si>
  <si>
    <t>罗元</t>
  </si>
  <si>
    <t>候天满</t>
  </si>
  <si>
    <t>果园林地</t>
  </si>
  <si>
    <t>曹顺荣</t>
  </si>
  <si>
    <t>龚远德</t>
  </si>
  <si>
    <t>辜满德</t>
  </si>
  <si>
    <t>侯满成</t>
  </si>
  <si>
    <t>侯双锋</t>
  </si>
  <si>
    <t>侯万成</t>
  </si>
  <si>
    <t>侯燕</t>
  </si>
  <si>
    <t>中、干果初</t>
  </si>
  <si>
    <t>李德兵</t>
  </si>
  <si>
    <t>李德才</t>
  </si>
  <si>
    <t>李胜华</t>
  </si>
  <si>
    <t>李胜明</t>
  </si>
  <si>
    <t>孙国富</t>
  </si>
  <si>
    <t>孙国荣</t>
  </si>
  <si>
    <t>孙国赵</t>
  </si>
  <si>
    <t>孙永俊</t>
  </si>
  <si>
    <t>陶亮</t>
  </si>
  <si>
    <t>陶占国</t>
  </si>
  <si>
    <t>陶占礼</t>
  </si>
  <si>
    <t>向仕安</t>
  </si>
  <si>
    <t>向仕彦</t>
  </si>
  <si>
    <t>向宗洪</t>
  </si>
  <si>
    <t>肖富成</t>
  </si>
  <si>
    <t>肖贵成</t>
  </si>
  <si>
    <t>杨立新</t>
  </si>
  <si>
    <t>杨平</t>
  </si>
  <si>
    <t>赵培春（民主）</t>
  </si>
  <si>
    <t>赵培宪</t>
  </si>
  <si>
    <t>赵修斌</t>
  </si>
  <si>
    <t>赵修军</t>
  </si>
  <si>
    <t>赵修平</t>
  </si>
  <si>
    <t>陈德会</t>
  </si>
  <si>
    <t>陈建</t>
  </si>
  <si>
    <t>陈江</t>
  </si>
  <si>
    <t>陈通林</t>
  </si>
  <si>
    <t>黎光全</t>
  </si>
  <si>
    <t>母映亭</t>
  </si>
  <si>
    <t>唐永成</t>
  </si>
  <si>
    <t>杨翠英</t>
  </si>
  <si>
    <t>陈永德</t>
  </si>
  <si>
    <t>蔡登海</t>
  </si>
  <si>
    <t>蔡克春</t>
  </si>
  <si>
    <t>蔡克军</t>
  </si>
  <si>
    <t>曹顺义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</si>
</sst>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"/>
      <charset val="134"/>
    </font>
    <font>
      <sz val="10"/>
      <name val="Arial"/>
      <charset val="0"/>
    </font>
    <font>
      <sz val="12"/>
      <name val="仿宋"/>
      <charset val="134"/>
    </font>
    <font>
      <sz val="12"/>
      <color theme="1"/>
      <name val="仿宋"/>
      <charset val="134"/>
    </font>
    <font>
      <b/>
      <sz val="14"/>
      <name val="宋体"/>
      <charset val="134"/>
    </font>
    <font>
      <b/>
      <sz val="14"/>
      <name val="Arial"/>
      <charset val="0"/>
    </font>
    <font>
      <b/>
      <sz val="12"/>
      <name val="Arial"/>
      <charset val="0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"/>
    </font>
    <font>
      <b/>
      <sz val="18"/>
      <name val="宋体"/>
      <charset val="1"/>
    </font>
    <font>
      <b/>
      <sz val="18"/>
      <name val="Arial"/>
      <charset val="1"/>
    </font>
    <font>
      <b/>
      <sz val="11"/>
      <name val="Arial"/>
      <charset val="1"/>
    </font>
    <font>
      <sz val="11"/>
      <name val="仿宋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1" applyNumberFormat="0" applyAlignment="0" applyProtection="0">
      <alignment vertical="center"/>
    </xf>
    <xf numFmtId="0" fontId="44" fillId="12" borderId="7" applyNumberFormat="0" applyAlignment="0" applyProtection="0">
      <alignment vertical="center"/>
    </xf>
    <xf numFmtId="0" fontId="45" fillId="13" borderId="1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7" fontId="20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77" fontId="2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77" fontId="25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:K1"/>
    </sheetView>
  </sheetViews>
  <sheetFormatPr defaultColWidth="9" defaultRowHeight="13.5"/>
  <cols>
    <col min="3" max="3" width="11.875" customWidth="1"/>
    <col min="4" max="4" width="15.875" customWidth="1"/>
    <col min="6" max="6" width="11.625" customWidth="1"/>
    <col min="8" max="8" width="9.25"/>
    <col min="10" max="10" width="10.875" customWidth="1"/>
    <col min="11" max="11" width="16.125" customWidth="1"/>
  </cols>
  <sheetData>
    <row r="1" ht="7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8" t="s">
        <v>4</v>
      </c>
      <c r="K2" s="116" t="s">
        <v>8</v>
      </c>
    </row>
    <row r="3" ht="35" customHeight="1" spans="1:11">
      <c r="A3" s="6">
        <v>1</v>
      </c>
      <c r="B3" s="25" t="s">
        <v>9</v>
      </c>
      <c r="C3" s="21">
        <v>10.305</v>
      </c>
      <c r="D3" s="9">
        <f t="shared" ref="D3:D23" si="0">C3*4500</f>
        <v>46372.5</v>
      </c>
      <c r="E3" s="10"/>
      <c r="F3" s="9"/>
      <c r="G3" s="24"/>
      <c r="H3" s="9"/>
      <c r="I3" s="21"/>
      <c r="J3" s="9"/>
      <c r="K3" s="9">
        <f t="shared" ref="K3:K22" si="1">J3+H3+D3</f>
        <v>46372.5</v>
      </c>
    </row>
    <row r="4" ht="35" customHeight="1" spans="1:11">
      <c r="A4" s="6">
        <v>3</v>
      </c>
      <c r="B4" s="25" t="s">
        <v>10</v>
      </c>
      <c r="C4" s="21">
        <v>5.619</v>
      </c>
      <c r="D4" s="9">
        <f t="shared" si="0"/>
        <v>25285.5</v>
      </c>
      <c r="E4" s="10"/>
      <c r="F4" s="9"/>
      <c r="G4" s="24"/>
      <c r="H4" s="9"/>
      <c r="I4" s="24"/>
      <c r="J4" s="9"/>
      <c r="K4" s="9">
        <f t="shared" si="1"/>
        <v>25285.5</v>
      </c>
    </row>
    <row r="5" ht="35" customHeight="1" spans="1:11">
      <c r="A5" s="6">
        <v>4</v>
      </c>
      <c r="B5" s="25" t="s">
        <v>11</v>
      </c>
      <c r="C5" s="21">
        <v>3.424</v>
      </c>
      <c r="D5" s="9">
        <f t="shared" si="0"/>
        <v>15408</v>
      </c>
      <c r="E5" s="10"/>
      <c r="F5" s="9"/>
      <c r="G5" s="24"/>
      <c r="H5" s="9"/>
      <c r="I5" s="24"/>
      <c r="J5" s="9"/>
      <c r="K5" s="9">
        <f t="shared" si="1"/>
        <v>15408</v>
      </c>
    </row>
    <row r="6" ht="35" customHeight="1" spans="1:11">
      <c r="A6" s="6">
        <v>5</v>
      </c>
      <c r="B6" s="25" t="s">
        <v>12</v>
      </c>
      <c r="C6" s="21">
        <v>0.863</v>
      </c>
      <c r="D6" s="9">
        <f t="shared" si="0"/>
        <v>3883.5</v>
      </c>
      <c r="E6" s="10"/>
      <c r="F6" s="9"/>
      <c r="G6" s="24"/>
      <c r="H6" s="9"/>
      <c r="I6" s="24"/>
      <c r="J6" s="9"/>
      <c r="K6" s="9">
        <f t="shared" si="1"/>
        <v>3883.5</v>
      </c>
    </row>
    <row r="7" ht="35" customHeight="1" spans="1:11">
      <c r="A7" s="6">
        <v>6</v>
      </c>
      <c r="B7" s="25" t="s">
        <v>13</v>
      </c>
      <c r="C7" s="21">
        <v>15.917</v>
      </c>
      <c r="D7" s="9">
        <f t="shared" si="0"/>
        <v>71626.5</v>
      </c>
      <c r="E7" s="10"/>
      <c r="F7" s="9"/>
      <c r="G7" s="24">
        <v>0.317</v>
      </c>
      <c r="H7" s="9"/>
      <c r="I7" s="24"/>
      <c r="J7" s="9"/>
      <c r="K7" s="9">
        <f t="shared" si="1"/>
        <v>71626.5</v>
      </c>
    </row>
    <row r="8" ht="35" customHeight="1" spans="1:11">
      <c r="A8" s="6">
        <v>7</v>
      </c>
      <c r="B8" s="25" t="s">
        <v>14</v>
      </c>
      <c r="C8" s="21">
        <v>17.874</v>
      </c>
      <c r="D8" s="9">
        <f t="shared" si="0"/>
        <v>80433</v>
      </c>
      <c r="E8" s="10"/>
      <c r="F8" s="9"/>
      <c r="G8" s="24"/>
      <c r="H8" s="9"/>
      <c r="I8" s="24"/>
      <c r="J8" s="9"/>
      <c r="K8" s="9">
        <f t="shared" si="1"/>
        <v>80433</v>
      </c>
    </row>
    <row r="9" ht="35" customHeight="1" spans="1:11">
      <c r="A9" s="6">
        <v>8</v>
      </c>
      <c r="B9" s="25" t="s">
        <v>15</v>
      </c>
      <c r="C9" s="21">
        <v>6.117</v>
      </c>
      <c r="D9" s="9">
        <f t="shared" si="0"/>
        <v>27526.5</v>
      </c>
      <c r="E9" s="10"/>
      <c r="F9" s="9"/>
      <c r="G9" s="24">
        <v>0.718</v>
      </c>
      <c r="H9" s="9"/>
      <c r="I9" s="24"/>
      <c r="J9" s="9"/>
      <c r="K9" s="9">
        <f t="shared" si="1"/>
        <v>27526.5</v>
      </c>
    </row>
    <row r="10" ht="35" customHeight="1" spans="1:11">
      <c r="A10" s="6">
        <v>9</v>
      </c>
      <c r="B10" s="25" t="s">
        <v>16</v>
      </c>
      <c r="C10" s="21">
        <v>16.879</v>
      </c>
      <c r="D10" s="9">
        <f t="shared" si="0"/>
        <v>75955.5</v>
      </c>
      <c r="E10" s="10"/>
      <c r="F10" s="9"/>
      <c r="G10" s="24"/>
      <c r="H10" s="9"/>
      <c r="I10" s="24"/>
      <c r="J10" s="9"/>
      <c r="K10" s="9">
        <f t="shared" si="1"/>
        <v>75955.5</v>
      </c>
    </row>
    <row r="11" ht="35" customHeight="1" spans="1:11">
      <c r="A11" s="6">
        <v>10</v>
      </c>
      <c r="B11" s="25" t="s">
        <v>17</v>
      </c>
      <c r="C11" s="21">
        <v>3.857</v>
      </c>
      <c r="D11" s="9">
        <f t="shared" si="0"/>
        <v>17356.5</v>
      </c>
      <c r="E11" s="10"/>
      <c r="F11" s="9"/>
      <c r="G11" s="24"/>
      <c r="H11" s="9"/>
      <c r="I11" s="24"/>
      <c r="J11" s="9"/>
      <c r="K11" s="9">
        <f t="shared" si="1"/>
        <v>17356.5</v>
      </c>
    </row>
    <row r="12" ht="35" customHeight="1" spans="1:11">
      <c r="A12" s="6">
        <v>11</v>
      </c>
      <c r="B12" s="25" t="s">
        <v>18</v>
      </c>
      <c r="C12" s="21">
        <v>23.432</v>
      </c>
      <c r="D12" s="9">
        <f t="shared" si="0"/>
        <v>105444</v>
      </c>
      <c r="E12" s="10"/>
      <c r="F12" s="9"/>
      <c r="G12" s="24"/>
      <c r="H12" s="9"/>
      <c r="I12" s="24">
        <v>1.546</v>
      </c>
      <c r="J12" s="9">
        <f>I12*1800</f>
        <v>2782.8</v>
      </c>
      <c r="K12" s="9">
        <f t="shared" si="1"/>
        <v>108226.8</v>
      </c>
    </row>
    <row r="13" ht="35" customHeight="1" spans="1:11">
      <c r="A13" s="6">
        <v>12</v>
      </c>
      <c r="B13" s="25" t="s">
        <v>19</v>
      </c>
      <c r="C13" s="21">
        <v>25.401</v>
      </c>
      <c r="D13" s="9">
        <f t="shared" si="0"/>
        <v>114304.5</v>
      </c>
      <c r="E13" s="10"/>
      <c r="F13" s="9"/>
      <c r="G13" s="24"/>
      <c r="H13" s="9"/>
      <c r="I13" s="24"/>
      <c r="J13" s="9"/>
      <c r="K13" s="9">
        <f t="shared" si="1"/>
        <v>114304.5</v>
      </c>
    </row>
    <row r="14" ht="35" customHeight="1" spans="1:11">
      <c r="A14" s="6">
        <v>13</v>
      </c>
      <c r="B14" s="25" t="s">
        <v>20</v>
      </c>
      <c r="C14" s="21">
        <v>8.34</v>
      </c>
      <c r="D14" s="9">
        <f t="shared" si="0"/>
        <v>37530</v>
      </c>
      <c r="E14" s="10"/>
      <c r="F14" s="9"/>
      <c r="G14" s="24"/>
      <c r="H14" s="9"/>
      <c r="I14" s="24"/>
      <c r="J14" s="9"/>
      <c r="K14" s="9">
        <f t="shared" si="1"/>
        <v>37530</v>
      </c>
    </row>
    <row r="15" ht="35" customHeight="1" spans="1:11">
      <c r="A15" s="6">
        <v>14</v>
      </c>
      <c r="B15" s="25" t="s">
        <v>21</v>
      </c>
      <c r="C15" s="21">
        <v>8.14</v>
      </c>
      <c r="D15" s="9">
        <f t="shared" si="0"/>
        <v>36630</v>
      </c>
      <c r="E15" s="10"/>
      <c r="F15" s="9"/>
      <c r="G15" s="24"/>
      <c r="H15" s="9"/>
      <c r="I15" s="24"/>
      <c r="J15" s="9"/>
      <c r="K15" s="9">
        <f t="shared" si="1"/>
        <v>36630</v>
      </c>
    </row>
    <row r="16" ht="35" customHeight="1" spans="1:11">
      <c r="A16" s="6">
        <v>15</v>
      </c>
      <c r="B16" s="25" t="s">
        <v>22</v>
      </c>
      <c r="C16" s="21">
        <v>51.008</v>
      </c>
      <c r="D16" s="9">
        <f t="shared" si="0"/>
        <v>229536</v>
      </c>
      <c r="E16" s="10"/>
      <c r="F16" s="9"/>
      <c r="G16" s="24"/>
      <c r="H16" s="9"/>
      <c r="I16" s="24"/>
      <c r="J16" s="9"/>
      <c r="K16" s="9">
        <f t="shared" si="1"/>
        <v>229536</v>
      </c>
    </row>
    <row r="17" ht="35" customHeight="1" spans="1:11">
      <c r="A17" s="6">
        <v>16</v>
      </c>
      <c r="B17" s="25" t="s">
        <v>23</v>
      </c>
      <c r="C17" s="24">
        <v>10.411</v>
      </c>
      <c r="D17" s="9">
        <f t="shared" si="0"/>
        <v>46849.5</v>
      </c>
      <c r="E17" s="10"/>
      <c r="F17" s="9"/>
      <c r="G17" s="24"/>
      <c r="H17" s="9"/>
      <c r="I17" s="21"/>
      <c r="J17" s="9"/>
      <c r="K17" s="9">
        <f t="shared" si="1"/>
        <v>46849.5</v>
      </c>
    </row>
    <row r="18" ht="35" customHeight="1" spans="1:11">
      <c r="A18" s="6">
        <v>17</v>
      </c>
      <c r="B18" s="25" t="s">
        <v>24</v>
      </c>
      <c r="C18" s="24">
        <v>19.334</v>
      </c>
      <c r="D18" s="9">
        <f t="shared" si="0"/>
        <v>87003</v>
      </c>
      <c r="E18" s="10"/>
      <c r="F18" s="9"/>
      <c r="G18" s="24"/>
      <c r="H18" s="9"/>
      <c r="I18" s="21">
        <v>0.901</v>
      </c>
      <c r="J18" s="9">
        <f>I18*1800</f>
        <v>1621.8</v>
      </c>
      <c r="K18" s="9">
        <f t="shared" si="1"/>
        <v>88624.8</v>
      </c>
    </row>
    <row r="19" ht="35" customHeight="1" spans="1:11">
      <c r="A19" s="6">
        <v>18</v>
      </c>
      <c r="B19" s="20" t="s">
        <v>25</v>
      </c>
      <c r="C19" s="24">
        <v>1.073</v>
      </c>
      <c r="D19" s="9">
        <f t="shared" si="0"/>
        <v>4828.5</v>
      </c>
      <c r="E19" s="10"/>
      <c r="F19" s="9"/>
      <c r="G19" s="24"/>
      <c r="H19" s="9"/>
      <c r="I19" s="21"/>
      <c r="J19" s="9"/>
      <c r="K19" s="9">
        <f t="shared" si="1"/>
        <v>4828.5</v>
      </c>
    </row>
    <row r="20" ht="35" customHeight="1" spans="1:11">
      <c r="A20" s="6">
        <v>19</v>
      </c>
      <c r="B20" s="25" t="s">
        <v>26</v>
      </c>
      <c r="C20" s="112">
        <v>0.024</v>
      </c>
      <c r="D20" s="9">
        <f t="shared" si="0"/>
        <v>108</v>
      </c>
      <c r="E20" s="112"/>
      <c r="F20" s="9"/>
      <c r="G20" s="112"/>
      <c r="H20" s="9"/>
      <c r="I20" s="112"/>
      <c r="J20" s="9"/>
      <c r="K20" s="9">
        <f t="shared" si="1"/>
        <v>108</v>
      </c>
    </row>
    <row r="21" ht="35" customHeight="1" spans="1:11">
      <c r="A21" s="6">
        <v>20</v>
      </c>
      <c r="B21" s="25" t="s">
        <v>27</v>
      </c>
      <c r="C21" s="112">
        <v>1.202</v>
      </c>
      <c r="D21" s="9">
        <f t="shared" si="0"/>
        <v>5409</v>
      </c>
      <c r="E21" s="112"/>
      <c r="F21" s="9"/>
      <c r="G21" s="24"/>
      <c r="H21" s="9"/>
      <c r="I21" s="112"/>
      <c r="J21" s="9"/>
      <c r="K21" s="9">
        <f t="shared" si="1"/>
        <v>5409</v>
      </c>
    </row>
    <row r="22" ht="35" customHeight="1" spans="1:11">
      <c r="A22" s="6">
        <v>21</v>
      </c>
      <c r="B22" s="113" t="s">
        <v>28</v>
      </c>
      <c r="C22" s="112">
        <v>0.323</v>
      </c>
      <c r="D22" s="9">
        <f t="shared" si="0"/>
        <v>1453.5</v>
      </c>
      <c r="E22" s="112"/>
      <c r="F22" s="9"/>
      <c r="G22" s="24"/>
      <c r="H22" s="9"/>
      <c r="I22" s="112"/>
      <c r="J22" s="9"/>
      <c r="K22" s="9">
        <f t="shared" si="1"/>
        <v>1453.5</v>
      </c>
    </row>
    <row r="23" ht="35" customHeight="1" spans="1:11">
      <c r="A23" s="6">
        <v>22</v>
      </c>
      <c r="B23" s="114" t="s">
        <v>29</v>
      </c>
      <c r="C23" s="112">
        <v>5.45</v>
      </c>
      <c r="D23" s="9">
        <f t="shared" si="0"/>
        <v>24525</v>
      </c>
      <c r="E23" s="112">
        <v>4.27</v>
      </c>
      <c r="F23" s="9">
        <f>E23*4500</f>
        <v>19215</v>
      </c>
      <c r="G23" s="24">
        <v>0.11</v>
      </c>
      <c r="H23" s="9">
        <f>G23*4800</f>
        <v>528</v>
      </c>
      <c r="I23" s="112">
        <v>0.43</v>
      </c>
      <c r="J23" s="9">
        <f>I23*1800</f>
        <v>774</v>
      </c>
      <c r="K23" s="9">
        <f>J23+H23+F23+D23</f>
        <v>45042</v>
      </c>
    </row>
    <row r="24" ht="35" customHeight="1" spans="1:11">
      <c r="A24" s="6">
        <v>23</v>
      </c>
      <c r="B24" s="114" t="s">
        <v>30</v>
      </c>
      <c r="C24" s="112"/>
      <c r="D24" s="9"/>
      <c r="E24" s="112">
        <v>2.46</v>
      </c>
      <c r="F24" s="9">
        <f>E24*4500</f>
        <v>11070</v>
      </c>
      <c r="G24" s="24"/>
      <c r="H24" s="9"/>
      <c r="I24" s="112">
        <v>2.67</v>
      </c>
      <c r="J24" s="9">
        <f>I24*1800</f>
        <v>4806</v>
      </c>
      <c r="K24" s="9">
        <f>J24+H24+F24+D24</f>
        <v>15876</v>
      </c>
    </row>
    <row r="25" ht="35" customHeight="1" spans="1:11">
      <c r="A25" s="6">
        <v>24</v>
      </c>
      <c r="B25" s="114" t="s">
        <v>31</v>
      </c>
      <c r="C25" s="112">
        <v>3.27</v>
      </c>
      <c r="D25" s="9">
        <f>C25*4500</f>
        <v>14715</v>
      </c>
      <c r="E25" s="112"/>
      <c r="F25" s="9"/>
      <c r="G25" s="24"/>
      <c r="H25" s="9"/>
      <c r="I25" s="112"/>
      <c r="J25" s="9"/>
      <c r="K25" s="9">
        <f>J25+H25+F25+D25</f>
        <v>14715</v>
      </c>
    </row>
    <row r="26" ht="35" customHeight="1" spans="1:11">
      <c r="A26" s="6">
        <v>25</v>
      </c>
      <c r="B26" s="114" t="s">
        <v>32</v>
      </c>
      <c r="C26" s="112">
        <v>8.55</v>
      </c>
      <c r="D26" s="9">
        <f>C26*4500</f>
        <v>38475</v>
      </c>
      <c r="E26" s="112">
        <v>3.86</v>
      </c>
      <c r="F26" s="9">
        <f>E26*4500</f>
        <v>17370</v>
      </c>
      <c r="G26" s="24"/>
      <c r="H26" s="9"/>
      <c r="I26" s="112"/>
      <c r="J26" s="9"/>
      <c r="K26" s="9">
        <f>J26+H26+F26+D26</f>
        <v>55845</v>
      </c>
    </row>
    <row r="27" ht="35" customHeight="1" spans="1:11">
      <c r="A27" s="13" t="s">
        <v>33</v>
      </c>
      <c r="B27" s="14"/>
      <c r="C27" s="15">
        <f t="shared" ref="C27:K27" si="2">SUM(C3:C26)</f>
        <v>246.813</v>
      </c>
      <c r="D27" s="16">
        <f t="shared" si="2"/>
        <v>1110658.5</v>
      </c>
      <c r="E27" s="115">
        <f t="shared" si="2"/>
        <v>10.59</v>
      </c>
      <c r="F27" s="16">
        <f t="shared" si="2"/>
        <v>47655</v>
      </c>
      <c r="G27" s="15">
        <f t="shared" si="2"/>
        <v>1.145</v>
      </c>
      <c r="H27" s="16">
        <f t="shared" si="2"/>
        <v>528</v>
      </c>
      <c r="I27" s="15">
        <f t="shared" si="2"/>
        <v>5.547</v>
      </c>
      <c r="J27" s="16">
        <f t="shared" si="2"/>
        <v>9984.6</v>
      </c>
      <c r="K27" s="16">
        <f t="shared" si="2"/>
        <v>1168826.1</v>
      </c>
    </row>
  </sheetData>
  <mergeCells count="2">
    <mergeCell ref="A1:K1"/>
    <mergeCell ref="A27:B27"/>
  </mergeCells>
  <conditionalFormatting sqref="B3">
    <cfRule type="duplicateValues" dxfId="0" priority="32"/>
    <cfRule type="duplicateValues" dxfId="0" priority="17"/>
  </conditionalFormatting>
  <conditionalFormatting sqref="B4">
    <cfRule type="duplicateValues" dxfId="0" priority="31"/>
    <cfRule type="duplicateValues" dxfId="0" priority="16"/>
  </conditionalFormatting>
  <conditionalFormatting sqref="B5">
    <cfRule type="duplicateValues" dxfId="0" priority="30"/>
    <cfRule type="duplicateValues" dxfId="0" priority="15"/>
  </conditionalFormatting>
  <conditionalFormatting sqref="B6">
    <cfRule type="duplicateValues" dxfId="0" priority="29"/>
    <cfRule type="duplicateValues" dxfId="0" priority="14"/>
  </conditionalFormatting>
  <conditionalFormatting sqref="B7">
    <cfRule type="duplicateValues" dxfId="0" priority="28"/>
    <cfRule type="duplicateValues" dxfId="0" priority="13"/>
  </conditionalFormatting>
  <conditionalFormatting sqref="B8">
    <cfRule type="duplicateValues" dxfId="0" priority="27"/>
    <cfRule type="duplicateValues" dxfId="0" priority="12"/>
  </conditionalFormatting>
  <conditionalFormatting sqref="B9">
    <cfRule type="duplicateValues" dxfId="0" priority="26"/>
    <cfRule type="duplicateValues" dxfId="0" priority="11"/>
  </conditionalFormatting>
  <conditionalFormatting sqref="B10">
    <cfRule type="duplicateValues" dxfId="0" priority="25"/>
    <cfRule type="duplicateValues" dxfId="0" priority="10"/>
  </conditionalFormatting>
  <conditionalFormatting sqref="B11">
    <cfRule type="duplicateValues" dxfId="0" priority="24"/>
    <cfRule type="duplicateValues" dxfId="0" priority="9"/>
  </conditionalFormatting>
  <conditionalFormatting sqref="B12">
    <cfRule type="duplicateValues" dxfId="0" priority="23"/>
    <cfRule type="duplicateValues" dxfId="0" priority="8"/>
  </conditionalFormatting>
  <conditionalFormatting sqref="B13">
    <cfRule type="duplicateValues" dxfId="0" priority="22"/>
    <cfRule type="duplicateValues" dxfId="0" priority="7"/>
  </conditionalFormatting>
  <conditionalFormatting sqref="B14">
    <cfRule type="duplicateValues" dxfId="0" priority="21"/>
    <cfRule type="duplicateValues" dxfId="0" priority="6"/>
  </conditionalFormatting>
  <conditionalFormatting sqref="B15">
    <cfRule type="duplicateValues" dxfId="0" priority="20"/>
    <cfRule type="duplicateValues" dxfId="0" priority="5"/>
  </conditionalFormatting>
  <conditionalFormatting sqref="B16">
    <cfRule type="duplicateValues" dxfId="0" priority="19"/>
    <cfRule type="duplicateValues" dxfId="0" priority="4"/>
  </conditionalFormatting>
  <conditionalFormatting sqref="B18">
    <cfRule type="duplicateValues" dxfId="0" priority="2"/>
    <cfRule type="duplicateValues" dxfId="0" priority="1"/>
  </conditionalFormatting>
  <conditionalFormatting sqref="B17 B19:B26">
    <cfRule type="duplicateValues" dxfId="0" priority="18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4" sqref="C4"/>
    </sheetView>
  </sheetViews>
  <sheetFormatPr defaultColWidth="9" defaultRowHeight="13.5"/>
  <cols>
    <col min="3" max="3" width="10.375" customWidth="1"/>
    <col min="4" max="4" width="14.75" customWidth="1"/>
    <col min="5" max="10" width="7.625" customWidth="1"/>
    <col min="11" max="11" width="13.625" customWidth="1"/>
  </cols>
  <sheetData>
    <row r="1" ht="6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6">
        <v>1</v>
      </c>
      <c r="B3" s="20" t="s">
        <v>34</v>
      </c>
      <c r="C3" s="21">
        <v>4.901</v>
      </c>
      <c r="D3" s="9">
        <f t="shared" ref="D3:D10" si="0">C3*4500</f>
        <v>22054.5</v>
      </c>
      <c r="E3" s="10"/>
      <c r="F3" s="10"/>
      <c r="G3" s="10"/>
      <c r="H3" s="10"/>
      <c r="I3" s="10"/>
      <c r="J3" s="10"/>
      <c r="K3" s="9">
        <f t="shared" ref="K3:K10" si="1">D3</f>
        <v>22054.5</v>
      </c>
    </row>
    <row r="4" ht="35" customHeight="1" spans="1:11">
      <c r="A4" s="6">
        <v>2</v>
      </c>
      <c r="B4" s="20" t="s">
        <v>35</v>
      </c>
      <c r="C4" s="21">
        <v>4.793</v>
      </c>
      <c r="D4" s="9">
        <f t="shared" si="0"/>
        <v>21568.5</v>
      </c>
      <c r="E4" s="10"/>
      <c r="F4" s="10"/>
      <c r="G4" s="10"/>
      <c r="H4" s="10"/>
      <c r="I4" s="10"/>
      <c r="J4" s="10"/>
      <c r="K4" s="9">
        <f t="shared" si="1"/>
        <v>21568.5</v>
      </c>
    </row>
    <row r="5" ht="35" customHeight="1" spans="1:11">
      <c r="A5" s="6">
        <v>3</v>
      </c>
      <c r="B5" s="20" t="s">
        <v>36</v>
      </c>
      <c r="C5" s="21">
        <v>2.487</v>
      </c>
      <c r="D5" s="9">
        <f t="shared" si="0"/>
        <v>11191.5</v>
      </c>
      <c r="E5" s="10"/>
      <c r="F5" s="10"/>
      <c r="G5" s="10"/>
      <c r="H5" s="10"/>
      <c r="I5" s="10"/>
      <c r="J5" s="10"/>
      <c r="K5" s="9">
        <f t="shared" si="1"/>
        <v>11191.5</v>
      </c>
    </row>
    <row r="6" ht="35" customHeight="1" spans="1:11">
      <c r="A6" s="6">
        <v>4</v>
      </c>
      <c r="B6" s="20" t="s">
        <v>37</v>
      </c>
      <c r="C6" s="21">
        <v>10.762</v>
      </c>
      <c r="D6" s="9">
        <f t="shared" si="0"/>
        <v>48429</v>
      </c>
      <c r="E6" s="10"/>
      <c r="F6" s="10"/>
      <c r="G6" s="10"/>
      <c r="H6" s="10"/>
      <c r="I6" s="10"/>
      <c r="J6" s="10"/>
      <c r="K6" s="9">
        <f t="shared" si="1"/>
        <v>48429</v>
      </c>
    </row>
    <row r="7" ht="35" customHeight="1" spans="1:11">
      <c r="A7" s="6">
        <v>5</v>
      </c>
      <c r="B7" s="20" t="s">
        <v>38</v>
      </c>
      <c r="C7" s="21">
        <v>0.792</v>
      </c>
      <c r="D7" s="9">
        <f t="shared" si="0"/>
        <v>3564</v>
      </c>
      <c r="E7" s="10"/>
      <c r="F7" s="10"/>
      <c r="G7" s="10"/>
      <c r="H7" s="10"/>
      <c r="I7" s="10"/>
      <c r="J7" s="10"/>
      <c r="K7" s="9">
        <f t="shared" si="1"/>
        <v>3564</v>
      </c>
    </row>
    <row r="8" ht="35" customHeight="1" spans="1:11">
      <c r="A8" s="6">
        <v>6</v>
      </c>
      <c r="B8" s="20" t="s">
        <v>39</v>
      </c>
      <c r="C8" s="21">
        <v>5.672</v>
      </c>
      <c r="D8" s="9">
        <f t="shared" si="0"/>
        <v>25524</v>
      </c>
      <c r="E8" s="10"/>
      <c r="F8" s="10"/>
      <c r="G8" s="10"/>
      <c r="H8" s="10"/>
      <c r="I8" s="10"/>
      <c r="J8" s="10"/>
      <c r="K8" s="9">
        <f t="shared" si="1"/>
        <v>25524</v>
      </c>
    </row>
    <row r="9" ht="35" customHeight="1" spans="1:11">
      <c r="A9" s="6">
        <v>7</v>
      </c>
      <c r="B9" s="6" t="s">
        <v>28</v>
      </c>
      <c r="C9" s="21">
        <v>0.293</v>
      </c>
      <c r="D9" s="9">
        <f t="shared" si="0"/>
        <v>1318.5</v>
      </c>
      <c r="E9" s="10"/>
      <c r="F9" s="10"/>
      <c r="G9" s="10"/>
      <c r="H9" s="10"/>
      <c r="I9" s="10"/>
      <c r="J9" s="10"/>
      <c r="K9" s="9">
        <f t="shared" si="1"/>
        <v>1318.5</v>
      </c>
    </row>
    <row r="10" ht="35" customHeight="1" spans="1:11">
      <c r="A10" s="6">
        <v>8</v>
      </c>
      <c r="B10" s="6" t="s">
        <v>40</v>
      </c>
      <c r="C10" s="21">
        <v>2.462</v>
      </c>
      <c r="D10" s="9">
        <f t="shared" si="0"/>
        <v>11079</v>
      </c>
      <c r="E10" s="10"/>
      <c r="F10" s="10"/>
      <c r="G10" s="10"/>
      <c r="H10" s="10"/>
      <c r="I10" s="10"/>
      <c r="J10" s="10"/>
      <c r="K10" s="9">
        <f t="shared" si="1"/>
        <v>11079</v>
      </c>
    </row>
    <row r="11" ht="35" customHeight="1" spans="1:11">
      <c r="A11" s="13" t="s">
        <v>33</v>
      </c>
      <c r="B11" s="14"/>
      <c r="C11" s="15">
        <f>SUM(C3:C10)</f>
        <v>32.162</v>
      </c>
      <c r="D11" s="16">
        <f>SUM(D3:D10)</f>
        <v>144729</v>
      </c>
      <c r="E11" s="15"/>
      <c r="F11" s="15"/>
      <c r="G11" s="15"/>
      <c r="H11" s="15"/>
      <c r="I11" s="15"/>
      <c r="J11" s="15"/>
      <c r="K11" s="16">
        <f>SUM(K3:K10)</f>
        <v>144729</v>
      </c>
    </row>
  </sheetData>
  <mergeCells count="2">
    <mergeCell ref="A1:K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:K1"/>
    </sheetView>
  </sheetViews>
  <sheetFormatPr defaultColWidth="9" defaultRowHeight="13.5"/>
  <cols>
    <col min="3" max="3" width="11.375"/>
    <col min="4" max="4" width="14.625" customWidth="1"/>
    <col min="5" max="10" width="6.625" customWidth="1"/>
    <col min="11" max="11" width="14.375" customWidth="1"/>
  </cols>
  <sheetData>
    <row r="1" ht="7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1.25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6">
        <v>1</v>
      </c>
      <c r="B3" s="20" t="s">
        <v>41</v>
      </c>
      <c r="C3" s="21">
        <v>5.238</v>
      </c>
      <c r="D3" s="9">
        <f t="shared" ref="D3:D9" si="0">C3*4500</f>
        <v>23571</v>
      </c>
      <c r="E3" s="10"/>
      <c r="F3" s="10"/>
      <c r="G3" s="10"/>
      <c r="H3" s="10"/>
      <c r="I3" s="10"/>
      <c r="J3" s="10"/>
      <c r="K3" s="9">
        <f t="shared" ref="K3:K9" si="1">D3</f>
        <v>23571</v>
      </c>
    </row>
    <row r="4" ht="35" customHeight="1" spans="1:11">
      <c r="A4" s="6">
        <v>2</v>
      </c>
      <c r="B4" s="20" t="s">
        <v>42</v>
      </c>
      <c r="C4" s="21">
        <v>1.204</v>
      </c>
      <c r="D4" s="9">
        <f t="shared" si="0"/>
        <v>5418</v>
      </c>
      <c r="E4" s="10"/>
      <c r="F4" s="10"/>
      <c r="G4" s="10"/>
      <c r="H4" s="10"/>
      <c r="I4" s="10"/>
      <c r="J4" s="10"/>
      <c r="K4" s="9">
        <f t="shared" si="1"/>
        <v>5418</v>
      </c>
    </row>
    <row r="5" ht="35" customHeight="1" spans="1:11">
      <c r="A5" s="6">
        <v>3</v>
      </c>
      <c r="B5" s="20" t="s">
        <v>43</v>
      </c>
      <c r="C5" s="24">
        <v>2.365</v>
      </c>
      <c r="D5" s="9">
        <f t="shared" si="0"/>
        <v>10642.5</v>
      </c>
      <c r="E5" s="10"/>
      <c r="F5" s="10"/>
      <c r="G5" s="10"/>
      <c r="H5" s="10"/>
      <c r="I5" s="10"/>
      <c r="J5" s="10"/>
      <c r="K5" s="9">
        <f t="shared" si="1"/>
        <v>10642.5</v>
      </c>
    </row>
    <row r="6" ht="35" customHeight="1" spans="1:11">
      <c r="A6" s="6">
        <v>4</v>
      </c>
      <c r="B6" s="20" t="s">
        <v>44</v>
      </c>
      <c r="C6" s="24">
        <v>2.999</v>
      </c>
      <c r="D6" s="9">
        <f t="shared" si="0"/>
        <v>13495.5</v>
      </c>
      <c r="E6" s="10"/>
      <c r="F6" s="10"/>
      <c r="G6" s="10"/>
      <c r="H6" s="10"/>
      <c r="I6" s="10"/>
      <c r="J6" s="10"/>
      <c r="K6" s="9">
        <f t="shared" si="1"/>
        <v>13495.5</v>
      </c>
    </row>
    <row r="7" ht="35" customHeight="1" spans="1:11">
      <c r="A7" s="6">
        <v>5</v>
      </c>
      <c r="B7" s="20" t="s">
        <v>45</v>
      </c>
      <c r="C7" s="24">
        <v>3.135</v>
      </c>
      <c r="D7" s="9">
        <f t="shared" si="0"/>
        <v>14107.5</v>
      </c>
      <c r="E7" s="10"/>
      <c r="F7" s="10"/>
      <c r="G7" s="10"/>
      <c r="H7" s="10"/>
      <c r="I7" s="10"/>
      <c r="J7" s="10"/>
      <c r="K7" s="9">
        <f t="shared" si="1"/>
        <v>14107.5</v>
      </c>
    </row>
    <row r="8" ht="35" customHeight="1" spans="1:11">
      <c r="A8" s="6">
        <v>6</v>
      </c>
      <c r="B8" s="20" t="s">
        <v>46</v>
      </c>
      <c r="C8" s="24">
        <v>1.516</v>
      </c>
      <c r="D8" s="9">
        <f t="shared" si="0"/>
        <v>6822</v>
      </c>
      <c r="E8" s="10"/>
      <c r="F8" s="10"/>
      <c r="G8" s="10"/>
      <c r="H8" s="10"/>
      <c r="I8" s="10"/>
      <c r="J8" s="10"/>
      <c r="K8" s="9">
        <f t="shared" si="1"/>
        <v>6822</v>
      </c>
    </row>
    <row r="9" ht="35" customHeight="1" spans="1:11">
      <c r="A9" s="6">
        <v>7</v>
      </c>
      <c r="B9" s="20" t="s">
        <v>47</v>
      </c>
      <c r="C9" s="24">
        <v>0.106</v>
      </c>
      <c r="D9" s="9">
        <f t="shared" si="0"/>
        <v>477</v>
      </c>
      <c r="E9" s="10"/>
      <c r="F9" s="10"/>
      <c r="G9" s="10"/>
      <c r="H9" s="10"/>
      <c r="I9" s="10"/>
      <c r="J9" s="10"/>
      <c r="K9" s="9">
        <f t="shared" si="1"/>
        <v>477</v>
      </c>
    </row>
    <row r="10" ht="35" customHeight="1" spans="1:11">
      <c r="A10" s="13" t="s">
        <v>33</v>
      </c>
      <c r="B10" s="14"/>
      <c r="C10" s="35">
        <f>SUM(C3:C9)</f>
        <v>16.563</v>
      </c>
      <c r="D10" s="36">
        <f>SUM(D3:D9)</f>
        <v>74533.5</v>
      </c>
      <c r="E10" s="35"/>
      <c r="F10" s="35"/>
      <c r="G10" s="35"/>
      <c r="H10" s="35"/>
      <c r="I10" s="35"/>
      <c r="J10" s="35"/>
      <c r="K10" s="36">
        <f>SUM(K3:K9)</f>
        <v>74533.5</v>
      </c>
    </row>
  </sheetData>
  <mergeCells count="2">
    <mergeCell ref="A1:K1"/>
    <mergeCell ref="A10:B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G5" sqref="G5"/>
    </sheetView>
  </sheetViews>
  <sheetFormatPr defaultColWidth="9" defaultRowHeight="13.5"/>
  <cols>
    <col min="4" max="4" width="15.75" customWidth="1"/>
    <col min="5" max="6" width="6.625" customWidth="1"/>
    <col min="8" max="8" width="10.75" customWidth="1"/>
    <col min="9" max="10" width="6.625" customWidth="1"/>
    <col min="11" max="11" width="13" customWidth="1"/>
  </cols>
  <sheetData>
    <row r="1" ht="9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1.25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40" customHeight="1" spans="1:11">
      <c r="A3" s="6">
        <v>1</v>
      </c>
      <c r="B3" s="25" t="s">
        <v>48</v>
      </c>
      <c r="C3" s="21">
        <v>22.211</v>
      </c>
      <c r="D3" s="9">
        <f t="shared" ref="D3:D13" si="0">C3*4500</f>
        <v>99949.5</v>
      </c>
      <c r="E3" s="10"/>
      <c r="F3" s="10"/>
      <c r="G3" s="24">
        <v>1.056</v>
      </c>
      <c r="H3" s="9">
        <f>G3*4800</f>
        <v>5068.8</v>
      </c>
      <c r="I3" s="10"/>
      <c r="J3" s="10"/>
      <c r="K3" s="9">
        <f>H3+D3</f>
        <v>105018.3</v>
      </c>
    </row>
    <row r="4" ht="40" customHeight="1" spans="1:11">
      <c r="A4" s="6">
        <v>2</v>
      </c>
      <c r="B4" s="20" t="s">
        <v>49</v>
      </c>
      <c r="C4" s="21">
        <v>8.194</v>
      </c>
      <c r="D4" s="9">
        <f t="shared" si="0"/>
        <v>36873</v>
      </c>
      <c r="E4" s="10"/>
      <c r="F4" s="10"/>
      <c r="G4" s="10"/>
      <c r="H4" s="9"/>
      <c r="I4" s="10"/>
      <c r="J4" s="10"/>
      <c r="K4" s="9">
        <f t="shared" ref="K4:K13" si="1">D4</f>
        <v>36873</v>
      </c>
    </row>
    <row r="5" ht="40" customHeight="1" spans="1:11">
      <c r="A5" s="6">
        <v>3</v>
      </c>
      <c r="B5" s="25" t="s">
        <v>50</v>
      </c>
      <c r="C5" s="21">
        <v>20.987</v>
      </c>
      <c r="D5" s="9">
        <f t="shared" si="0"/>
        <v>94441.5</v>
      </c>
      <c r="E5" s="10"/>
      <c r="F5" s="10"/>
      <c r="G5" s="10"/>
      <c r="H5" s="9"/>
      <c r="I5" s="10"/>
      <c r="J5" s="10"/>
      <c r="K5" s="9">
        <f t="shared" si="1"/>
        <v>94441.5</v>
      </c>
    </row>
    <row r="6" ht="40" customHeight="1" spans="1:11">
      <c r="A6" s="6">
        <v>4</v>
      </c>
      <c r="B6" s="20" t="s">
        <v>51</v>
      </c>
      <c r="C6" s="21">
        <v>5.508</v>
      </c>
      <c r="D6" s="9">
        <f t="shared" si="0"/>
        <v>24786</v>
      </c>
      <c r="E6" s="10"/>
      <c r="F6" s="10"/>
      <c r="G6" s="10"/>
      <c r="H6" s="9"/>
      <c r="I6" s="10"/>
      <c r="J6" s="10"/>
      <c r="K6" s="9">
        <f t="shared" si="1"/>
        <v>24786</v>
      </c>
    </row>
    <row r="7" ht="40" customHeight="1" spans="1:11">
      <c r="A7" s="6">
        <v>5</v>
      </c>
      <c r="B7" s="20" t="s">
        <v>52</v>
      </c>
      <c r="C7" s="21">
        <v>2.24</v>
      </c>
      <c r="D7" s="9">
        <f t="shared" si="0"/>
        <v>10080</v>
      </c>
      <c r="E7" s="10"/>
      <c r="F7" s="10"/>
      <c r="G7" s="10"/>
      <c r="H7" s="9"/>
      <c r="I7" s="10"/>
      <c r="J7" s="10"/>
      <c r="K7" s="9">
        <f t="shared" si="1"/>
        <v>10080</v>
      </c>
    </row>
    <row r="8" ht="40" customHeight="1" spans="1:11">
      <c r="A8" s="6">
        <v>6</v>
      </c>
      <c r="B8" s="20" t="s">
        <v>53</v>
      </c>
      <c r="C8" s="21">
        <v>3.568</v>
      </c>
      <c r="D8" s="9">
        <f t="shared" si="0"/>
        <v>16056</v>
      </c>
      <c r="E8" s="10"/>
      <c r="F8" s="10"/>
      <c r="G8" s="10"/>
      <c r="H8" s="9"/>
      <c r="I8" s="10"/>
      <c r="J8" s="10"/>
      <c r="K8" s="9">
        <f t="shared" si="1"/>
        <v>16056</v>
      </c>
    </row>
    <row r="9" ht="40" customHeight="1" spans="1:11">
      <c r="A9" s="6">
        <v>7</v>
      </c>
      <c r="B9" s="20" t="s">
        <v>54</v>
      </c>
      <c r="C9" s="21">
        <v>3.473</v>
      </c>
      <c r="D9" s="9">
        <f t="shared" si="0"/>
        <v>15628.5</v>
      </c>
      <c r="E9" s="10"/>
      <c r="F9" s="10"/>
      <c r="G9" s="10"/>
      <c r="H9" s="9"/>
      <c r="I9" s="10"/>
      <c r="J9" s="10"/>
      <c r="K9" s="9">
        <f t="shared" si="1"/>
        <v>15628.5</v>
      </c>
    </row>
    <row r="10" ht="40" customHeight="1" spans="1:11">
      <c r="A10" s="6">
        <v>8</v>
      </c>
      <c r="B10" s="20" t="s">
        <v>27</v>
      </c>
      <c r="C10" s="21">
        <v>3.513</v>
      </c>
      <c r="D10" s="9">
        <f t="shared" si="0"/>
        <v>15808.5</v>
      </c>
      <c r="E10" s="10"/>
      <c r="F10" s="10"/>
      <c r="G10" s="10"/>
      <c r="H10" s="9"/>
      <c r="I10" s="10"/>
      <c r="J10" s="10"/>
      <c r="K10" s="9">
        <f t="shared" si="1"/>
        <v>15808.5</v>
      </c>
    </row>
    <row r="11" ht="40" customHeight="1" spans="1:11">
      <c r="A11" s="6">
        <v>9</v>
      </c>
      <c r="B11" s="20" t="s">
        <v>55</v>
      </c>
      <c r="C11" s="21">
        <v>1.937</v>
      </c>
      <c r="D11" s="9">
        <f t="shared" si="0"/>
        <v>8716.5</v>
      </c>
      <c r="E11" s="10"/>
      <c r="F11" s="10"/>
      <c r="G11" s="10"/>
      <c r="H11" s="9"/>
      <c r="I11" s="10"/>
      <c r="J11" s="10"/>
      <c r="K11" s="9">
        <f t="shared" si="1"/>
        <v>8716.5</v>
      </c>
    </row>
    <row r="12" ht="40" customHeight="1" spans="1:11">
      <c r="A12" s="6">
        <v>10</v>
      </c>
      <c r="B12" s="20" t="s">
        <v>28</v>
      </c>
      <c r="C12" s="21">
        <v>0.524</v>
      </c>
      <c r="D12" s="9">
        <f t="shared" si="0"/>
        <v>2358</v>
      </c>
      <c r="E12" s="10"/>
      <c r="F12" s="10"/>
      <c r="G12" s="10"/>
      <c r="H12" s="9"/>
      <c r="I12" s="10"/>
      <c r="J12" s="10"/>
      <c r="K12" s="9">
        <f t="shared" si="1"/>
        <v>2358</v>
      </c>
    </row>
    <row r="13" ht="40" customHeight="1" spans="1:11">
      <c r="A13" s="6">
        <v>11</v>
      </c>
      <c r="B13" s="20" t="s">
        <v>56</v>
      </c>
      <c r="C13" s="21">
        <v>0.46</v>
      </c>
      <c r="D13" s="9">
        <f t="shared" si="0"/>
        <v>2070</v>
      </c>
      <c r="E13" s="10"/>
      <c r="F13" s="10"/>
      <c r="G13" s="10"/>
      <c r="H13" s="9"/>
      <c r="I13" s="10"/>
      <c r="J13" s="10"/>
      <c r="K13" s="9">
        <f t="shared" si="1"/>
        <v>2070</v>
      </c>
    </row>
    <row r="14" ht="40" customHeight="1" spans="1:11">
      <c r="A14" s="84" t="s">
        <v>33</v>
      </c>
      <c r="B14" s="75"/>
      <c r="C14" s="41">
        <f t="shared" ref="C14:H14" si="2">SUM(C3:C13)</f>
        <v>72.615</v>
      </c>
      <c r="D14" s="42">
        <f t="shared" si="2"/>
        <v>326767.5</v>
      </c>
      <c r="E14" s="41"/>
      <c r="F14" s="41"/>
      <c r="G14" s="41">
        <f t="shared" si="2"/>
        <v>1.056</v>
      </c>
      <c r="H14" s="42">
        <f t="shared" si="2"/>
        <v>5068.8</v>
      </c>
      <c r="I14" s="41"/>
      <c r="J14" s="41"/>
      <c r="K14" s="42">
        <f>SUM(K3:K13)</f>
        <v>331836.3</v>
      </c>
    </row>
  </sheetData>
  <mergeCells count="2">
    <mergeCell ref="A1:K1"/>
    <mergeCell ref="A14:B14"/>
  </mergeCells>
  <conditionalFormatting sqref="B3">
    <cfRule type="duplicateValues" dxfId="0" priority="22"/>
    <cfRule type="duplicateValues" dxfId="0" priority="11"/>
  </conditionalFormatting>
  <conditionalFormatting sqref="B4">
    <cfRule type="duplicateValues" dxfId="0" priority="21"/>
    <cfRule type="duplicateValues" dxfId="0" priority="10"/>
  </conditionalFormatting>
  <conditionalFormatting sqref="B5">
    <cfRule type="duplicateValues" dxfId="0" priority="20"/>
    <cfRule type="duplicateValues" dxfId="0" priority="9"/>
  </conditionalFormatting>
  <conditionalFormatting sqref="B6">
    <cfRule type="duplicateValues" dxfId="0" priority="19"/>
    <cfRule type="duplicateValues" dxfId="0" priority="8"/>
  </conditionalFormatting>
  <conditionalFormatting sqref="B7">
    <cfRule type="duplicateValues" dxfId="0" priority="18"/>
    <cfRule type="duplicateValues" dxfId="0" priority="7"/>
  </conditionalFormatting>
  <conditionalFormatting sqref="B8">
    <cfRule type="duplicateValues" dxfId="0" priority="17"/>
    <cfRule type="duplicateValues" dxfId="0" priority="6"/>
  </conditionalFormatting>
  <conditionalFormatting sqref="B9">
    <cfRule type="duplicateValues" dxfId="0" priority="16"/>
    <cfRule type="duplicateValues" dxfId="0" priority="5"/>
  </conditionalFormatting>
  <conditionalFormatting sqref="B10">
    <cfRule type="duplicateValues" dxfId="0" priority="15"/>
    <cfRule type="duplicateValues" dxfId="0" priority="4"/>
  </conditionalFormatting>
  <conditionalFormatting sqref="B11">
    <cfRule type="duplicateValues" dxfId="0" priority="14"/>
    <cfRule type="duplicateValues" dxfId="0" priority="3"/>
  </conditionalFormatting>
  <conditionalFormatting sqref="B12">
    <cfRule type="duplicateValues" dxfId="0" priority="13"/>
    <cfRule type="duplicateValues" dxfId="0" priority="2"/>
  </conditionalFormatting>
  <conditionalFormatting sqref="B13">
    <cfRule type="duplicateValues" dxfId="0" priority="1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1"/>
    </sheetView>
  </sheetViews>
  <sheetFormatPr defaultColWidth="9" defaultRowHeight="13.5"/>
  <cols>
    <col min="4" max="4" width="10.375"/>
    <col min="11" max="11" width="10.375"/>
  </cols>
  <sheetData>
    <row r="1" ht="61" customHeight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57" spans="1:11">
      <c r="A2" s="57" t="s">
        <v>1</v>
      </c>
      <c r="B2" s="57" t="s">
        <v>2</v>
      </c>
      <c r="C2" s="58" t="s">
        <v>3</v>
      </c>
      <c r="D2" s="58" t="s">
        <v>4</v>
      </c>
      <c r="E2" s="59" t="s">
        <v>5</v>
      </c>
      <c r="F2" s="58" t="s">
        <v>4</v>
      </c>
      <c r="G2" s="60" t="s">
        <v>6</v>
      </c>
      <c r="H2" s="58" t="s">
        <v>4</v>
      </c>
      <c r="I2" s="60" t="s">
        <v>7</v>
      </c>
      <c r="J2" s="58" t="s">
        <v>4</v>
      </c>
      <c r="K2" s="70" t="s">
        <v>8</v>
      </c>
    </row>
    <row r="3" ht="35" customHeight="1" spans="1:11">
      <c r="A3" s="100">
        <v>1</v>
      </c>
      <c r="B3" s="101" t="s">
        <v>57</v>
      </c>
      <c r="C3" s="102">
        <v>0.19</v>
      </c>
      <c r="D3" s="103">
        <f t="shared" ref="D3:D7" si="0">C3*4500</f>
        <v>855</v>
      </c>
      <c r="E3" s="104"/>
      <c r="F3" s="104"/>
      <c r="G3" s="102"/>
      <c r="H3" s="103"/>
      <c r="I3" s="102"/>
      <c r="J3" s="103"/>
      <c r="K3" s="103">
        <f t="shared" ref="K3:K19" si="1">J3+H3+D3</f>
        <v>855</v>
      </c>
    </row>
    <row r="4" ht="35" customHeight="1" spans="1:11">
      <c r="A4" s="100">
        <v>2</v>
      </c>
      <c r="B4" s="101" t="s">
        <v>58</v>
      </c>
      <c r="C4" s="102">
        <v>2</v>
      </c>
      <c r="D4" s="103">
        <f t="shared" si="0"/>
        <v>9000</v>
      </c>
      <c r="E4" s="104"/>
      <c r="F4" s="104"/>
      <c r="G4" s="102">
        <v>0.28</v>
      </c>
      <c r="H4" s="103">
        <f t="shared" ref="H4:H8" si="2">G4*4800</f>
        <v>1344</v>
      </c>
      <c r="I4" s="102">
        <v>1.09</v>
      </c>
      <c r="J4" s="103">
        <f t="shared" ref="J4:J8" si="3">I4*1800</f>
        <v>1962</v>
      </c>
      <c r="K4" s="103">
        <f t="shared" si="1"/>
        <v>12306</v>
      </c>
    </row>
    <row r="5" ht="35" customHeight="1" spans="1:11">
      <c r="A5" s="100">
        <v>4</v>
      </c>
      <c r="B5" s="101" t="s">
        <v>59</v>
      </c>
      <c r="C5" s="102">
        <v>1.78</v>
      </c>
      <c r="D5" s="103">
        <f t="shared" si="0"/>
        <v>8010</v>
      </c>
      <c r="E5" s="104"/>
      <c r="F5" s="104"/>
      <c r="G5" s="102">
        <v>0.33</v>
      </c>
      <c r="H5" s="103">
        <f t="shared" si="2"/>
        <v>1584</v>
      </c>
      <c r="I5" s="102">
        <v>0.59</v>
      </c>
      <c r="J5" s="103">
        <f t="shared" si="3"/>
        <v>1062</v>
      </c>
      <c r="K5" s="103">
        <f t="shared" si="1"/>
        <v>10656</v>
      </c>
    </row>
    <row r="6" ht="35" customHeight="1" spans="1:11">
      <c r="A6" s="100">
        <v>5</v>
      </c>
      <c r="B6" s="101" t="s">
        <v>60</v>
      </c>
      <c r="C6" s="102">
        <v>1.12</v>
      </c>
      <c r="D6" s="103">
        <f t="shared" si="0"/>
        <v>5040</v>
      </c>
      <c r="E6" s="104"/>
      <c r="F6" s="104"/>
      <c r="G6" s="102"/>
      <c r="H6" s="103"/>
      <c r="I6" s="102">
        <v>0.14</v>
      </c>
      <c r="J6" s="103">
        <f t="shared" si="3"/>
        <v>252</v>
      </c>
      <c r="K6" s="103">
        <f t="shared" si="1"/>
        <v>5292</v>
      </c>
    </row>
    <row r="7" ht="35" customHeight="1" spans="1:11">
      <c r="A7" s="100">
        <v>6</v>
      </c>
      <c r="B7" s="101" t="s">
        <v>61</v>
      </c>
      <c r="C7" s="102">
        <v>1.11</v>
      </c>
      <c r="D7" s="103">
        <f t="shared" si="0"/>
        <v>4995</v>
      </c>
      <c r="E7" s="104"/>
      <c r="F7" s="104"/>
      <c r="G7" s="102"/>
      <c r="H7" s="103"/>
      <c r="I7" s="102">
        <v>0.07</v>
      </c>
      <c r="J7" s="103">
        <f t="shared" si="3"/>
        <v>126</v>
      </c>
      <c r="K7" s="103">
        <f t="shared" si="1"/>
        <v>5121</v>
      </c>
    </row>
    <row r="8" ht="35" customHeight="1" spans="1:11">
      <c r="A8" s="100">
        <v>7</v>
      </c>
      <c r="B8" s="101" t="s">
        <v>62</v>
      </c>
      <c r="C8" s="102"/>
      <c r="D8" s="103"/>
      <c r="E8" s="104"/>
      <c r="F8" s="104"/>
      <c r="G8" s="102">
        <v>0.02</v>
      </c>
      <c r="H8" s="103">
        <f t="shared" si="2"/>
        <v>96</v>
      </c>
      <c r="I8" s="102">
        <v>0.07</v>
      </c>
      <c r="J8" s="103">
        <f t="shared" si="3"/>
        <v>126</v>
      </c>
      <c r="K8" s="103">
        <f t="shared" si="1"/>
        <v>222</v>
      </c>
    </row>
    <row r="9" ht="35" customHeight="1" spans="1:11">
      <c r="A9" s="100">
        <v>8</v>
      </c>
      <c r="B9" s="101" t="s">
        <v>63</v>
      </c>
      <c r="C9" s="102">
        <v>0.05</v>
      </c>
      <c r="D9" s="103">
        <f t="shared" ref="D9:D11" si="4">C9*4500</f>
        <v>225</v>
      </c>
      <c r="E9" s="104"/>
      <c r="F9" s="104"/>
      <c r="G9" s="104"/>
      <c r="H9" s="103"/>
      <c r="I9" s="102"/>
      <c r="J9" s="103"/>
      <c r="K9" s="103">
        <f t="shared" si="1"/>
        <v>225</v>
      </c>
    </row>
    <row r="10" ht="35" customHeight="1" spans="1:11">
      <c r="A10" s="100">
        <v>9</v>
      </c>
      <c r="B10" s="101" t="s">
        <v>64</v>
      </c>
      <c r="C10" s="102">
        <v>10.99</v>
      </c>
      <c r="D10" s="103">
        <f t="shared" si="4"/>
        <v>49455</v>
      </c>
      <c r="E10" s="104"/>
      <c r="F10" s="104"/>
      <c r="G10" s="104"/>
      <c r="H10" s="103"/>
      <c r="I10" s="102">
        <v>0.84</v>
      </c>
      <c r="J10" s="103">
        <f t="shared" ref="J10:J14" si="5">I10*1800</f>
        <v>1512</v>
      </c>
      <c r="K10" s="103">
        <f t="shared" si="1"/>
        <v>50967</v>
      </c>
    </row>
    <row r="11" ht="35" customHeight="1" spans="1:11">
      <c r="A11" s="100">
        <v>11</v>
      </c>
      <c r="B11" s="101" t="s">
        <v>65</v>
      </c>
      <c r="C11" s="102">
        <v>3.28</v>
      </c>
      <c r="D11" s="103">
        <f t="shared" si="4"/>
        <v>14760</v>
      </c>
      <c r="E11" s="104"/>
      <c r="F11" s="104"/>
      <c r="G11" s="104"/>
      <c r="H11" s="103"/>
      <c r="I11" s="102">
        <v>0.43</v>
      </c>
      <c r="J11" s="103">
        <f t="shared" si="5"/>
        <v>774</v>
      </c>
      <c r="K11" s="103">
        <f t="shared" si="1"/>
        <v>15534</v>
      </c>
    </row>
    <row r="12" ht="35" customHeight="1" spans="1:11">
      <c r="A12" s="100">
        <v>13</v>
      </c>
      <c r="B12" s="101" t="s">
        <v>66</v>
      </c>
      <c r="C12" s="102"/>
      <c r="D12" s="103"/>
      <c r="E12" s="104"/>
      <c r="F12" s="104"/>
      <c r="G12" s="104">
        <v>0.324238378808106</v>
      </c>
      <c r="H12" s="103">
        <f>G12*4800</f>
        <v>1556.34421827891</v>
      </c>
      <c r="I12" s="102"/>
      <c r="J12" s="103"/>
      <c r="K12" s="103">
        <f t="shared" si="1"/>
        <v>1556.34421827891</v>
      </c>
    </row>
    <row r="13" ht="35" customHeight="1" spans="1:11">
      <c r="A13" s="100">
        <v>14</v>
      </c>
      <c r="B13" s="101" t="s">
        <v>67</v>
      </c>
      <c r="C13" s="102">
        <v>0.38</v>
      </c>
      <c r="D13" s="103">
        <f t="shared" ref="D13:D19" si="6">C13*4500</f>
        <v>1710</v>
      </c>
      <c r="E13" s="104"/>
      <c r="F13" s="104"/>
      <c r="G13" s="104"/>
      <c r="H13" s="103"/>
      <c r="I13" s="102"/>
      <c r="J13" s="103"/>
      <c r="K13" s="103">
        <f t="shared" si="1"/>
        <v>1710</v>
      </c>
    </row>
    <row r="14" ht="35" customHeight="1" spans="1:11">
      <c r="A14" s="100">
        <v>15</v>
      </c>
      <c r="B14" s="101" t="s">
        <v>68</v>
      </c>
      <c r="C14" s="102">
        <v>4.11</v>
      </c>
      <c r="D14" s="103">
        <f t="shared" si="6"/>
        <v>18495</v>
      </c>
      <c r="E14" s="104"/>
      <c r="F14" s="104"/>
      <c r="G14" s="104"/>
      <c r="H14" s="103"/>
      <c r="I14" s="102">
        <v>0.2</v>
      </c>
      <c r="J14" s="103">
        <f t="shared" si="5"/>
        <v>360</v>
      </c>
      <c r="K14" s="103">
        <f t="shared" si="1"/>
        <v>18855</v>
      </c>
    </row>
    <row r="15" ht="35" customHeight="1" spans="1:11">
      <c r="A15" s="100">
        <v>16</v>
      </c>
      <c r="B15" s="105" t="s">
        <v>69</v>
      </c>
      <c r="C15" s="102">
        <v>0.73</v>
      </c>
      <c r="D15" s="103">
        <f t="shared" si="6"/>
        <v>3285</v>
      </c>
      <c r="E15" s="104"/>
      <c r="F15" s="104"/>
      <c r="G15" s="104"/>
      <c r="H15" s="103"/>
      <c r="I15" s="102"/>
      <c r="J15" s="103"/>
      <c r="K15" s="103">
        <f t="shared" si="1"/>
        <v>3285</v>
      </c>
    </row>
    <row r="16" ht="35" customHeight="1" spans="1:11">
      <c r="A16" s="100">
        <v>17</v>
      </c>
      <c r="B16" s="106"/>
      <c r="C16" s="102">
        <v>0.73</v>
      </c>
      <c r="D16" s="103">
        <f t="shared" si="6"/>
        <v>3285</v>
      </c>
      <c r="E16" s="104"/>
      <c r="F16" s="104"/>
      <c r="G16" s="104"/>
      <c r="H16" s="103"/>
      <c r="I16" s="102"/>
      <c r="J16" s="103"/>
      <c r="K16" s="103">
        <f t="shared" si="1"/>
        <v>3285</v>
      </c>
    </row>
    <row r="17" ht="35" customHeight="1" spans="1:11">
      <c r="A17" s="100">
        <v>18</v>
      </c>
      <c r="B17" s="101" t="s">
        <v>70</v>
      </c>
      <c r="C17" s="102">
        <v>2.6</v>
      </c>
      <c r="D17" s="103">
        <f t="shared" si="6"/>
        <v>11700</v>
      </c>
      <c r="E17" s="104"/>
      <c r="F17" s="104"/>
      <c r="G17" s="104"/>
      <c r="H17" s="103"/>
      <c r="I17" s="102">
        <v>0.83</v>
      </c>
      <c r="J17" s="103">
        <f>I17*1800</f>
        <v>1494</v>
      </c>
      <c r="K17" s="103">
        <f t="shared" si="1"/>
        <v>13194</v>
      </c>
    </row>
    <row r="18" ht="35" customHeight="1" spans="1:11">
      <c r="A18" s="100">
        <v>19</v>
      </c>
      <c r="B18" s="101" t="s">
        <v>71</v>
      </c>
      <c r="C18" s="102">
        <v>0.8</v>
      </c>
      <c r="D18" s="103">
        <f t="shared" si="6"/>
        <v>3600</v>
      </c>
      <c r="E18" s="104"/>
      <c r="F18" s="104"/>
      <c r="G18" s="104"/>
      <c r="H18" s="103"/>
      <c r="I18" s="102"/>
      <c r="J18" s="103"/>
      <c r="K18" s="103">
        <f t="shared" si="1"/>
        <v>3600</v>
      </c>
    </row>
    <row r="19" ht="35" customHeight="1" spans="1:11">
      <c r="A19" s="100">
        <v>20</v>
      </c>
      <c r="B19" s="101" t="s">
        <v>72</v>
      </c>
      <c r="C19" s="102">
        <v>0.34</v>
      </c>
      <c r="D19" s="103">
        <f t="shared" si="6"/>
        <v>1530</v>
      </c>
      <c r="E19" s="104"/>
      <c r="F19" s="104"/>
      <c r="G19" s="107">
        <v>0.205033974830126</v>
      </c>
      <c r="H19" s="103">
        <f>G19*4800</f>
        <v>984.163079184605</v>
      </c>
      <c r="I19" s="102">
        <v>0.21</v>
      </c>
      <c r="J19" s="103">
        <f>I19*1800</f>
        <v>378</v>
      </c>
      <c r="K19" s="103">
        <f t="shared" si="1"/>
        <v>2892.1630791846</v>
      </c>
    </row>
    <row r="20" ht="35" customHeight="1" spans="1:11">
      <c r="A20" s="100">
        <v>21</v>
      </c>
      <c r="B20" s="101" t="s">
        <v>73</v>
      </c>
      <c r="C20" s="102">
        <v>6.33</v>
      </c>
      <c r="D20" s="103"/>
      <c r="E20" s="104"/>
      <c r="F20" s="104"/>
      <c r="G20" s="107"/>
      <c r="H20" s="103"/>
      <c r="I20" s="102">
        <v>0.39</v>
      </c>
      <c r="J20" s="103"/>
      <c r="K20" s="103"/>
    </row>
    <row r="21" ht="35" customHeight="1" spans="1:11">
      <c r="A21" s="108" t="s">
        <v>33</v>
      </c>
      <c r="B21" s="109"/>
      <c r="C21" s="110">
        <f t="shared" ref="C21:K21" si="7">SUM(C3:C20)</f>
        <v>36.54</v>
      </c>
      <c r="D21" s="111">
        <f t="shared" si="7"/>
        <v>135945</v>
      </c>
      <c r="E21" s="110"/>
      <c r="F21" s="110"/>
      <c r="G21" s="110">
        <f t="shared" si="7"/>
        <v>1.15927235363823</v>
      </c>
      <c r="H21" s="111">
        <f t="shared" si="7"/>
        <v>5564.50729746351</v>
      </c>
      <c r="I21" s="110">
        <f t="shared" si="7"/>
        <v>4.86</v>
      </c>
      <c r="J21" s="111">
        <f t="shared" si="7"/>
        <v>8046</v>
      </c>
      <c r="K21" s="111">
        <f t="shared" si="7"/>
        <v>149555.507297464</v>
      </c>
    </row>
  </sheetData>
  <mergeCells count="3">
    <mergeCell ref="A1:K1"/>
    <mergeCell ref="A21:B21"/>
    <mergeCell ref="B15:B16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K1"/>
    </sheetView>
  </sheetViews>
  <sheetFormatPr defaultColWidth="9" defaultRowHeight="13.5"/>
  <cols>
    <col min="1" max="1" width="7.75" customWidth="1"/>
    <col min="4" max="4" width="12.75" customWidth="1"/>
    <col min="8" max="8" width="11.25" customWidth="1"/>
    <col min="11" max="11" width="11.125" customWidth="1"/>
  </cols>
  <sheetData>
    <row r="1" ht="6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25" customHeight="1" spans="1:11">
      <c r="A3" s="6">
        <v>1</v>
      </c>
      <c r="B3" s="95" t="s">
        <v>74</v>
      </c>
      <c r="C3" s="10"/>
      <c r="D3" s="9"/>
      <c r="E3" s="10"/>
      <c r="F3" s="10"/>
      <c r="G3" s="92">
        <v>0.542</v>
      </c>
      <c r="H3" s="9">
        <f t="shared" ref="H3:H13" si="0">G3*4800</f>
        <v>2601.6</v>
      </c>
      <c r="I3" s="10"/>
      <c r="J3" s="10"/>
      <c r="K3" s="9">
        <f t="shared" ref="K3:K13" si="1">H3+D3</f>
        <v>2601.6</v>
      </c>
    </row>
    <row r="4" ht="25" customHeight="1" spans="1:11">
      <c r="A4" s="6">
        <v>2</v>
      </c>
      <c r="B4" s="95" t="s">
        <v>75</v>
      </c>
      <c r="C4" s="92">
        <v>6.868</v>
      </c>
      <c r="D4" s="9">
        <f>C4*4500</f>
        <v>30906</v>
      </c>
      <c r="E4" s="10"/>
      <c r="F4" s="10"/>
      <c r="G4" s="10"/>
      <c r="H4" s="9">
        <f t="shared" si="0"/>
        <v>0</v>
      </c>
      <c r="I4" s="10"/>
      <c r="J4" s="10"/>
      <c r="K4" s="9">
        <f t="shared" si="1"/>
        <v>30906</v>
      </c>
    </row>
    <row r="5" ht="25" customHeight="1" spans="1:11">
      <c r="A5" s="6">
        <v>3</v>
      </c>
      <c r="B5" s="95" t="s">
        <v>76</v>
      </c>
      <c r="C5" s="10"/>
      <c r="D5" s="9"/>
      <c r="E5" s="10"/>
      <c r="F5" s="10"/>
      <c r="G5" s="92">
        <v>0.247</v>
      </c>
      <c r="H5" s="9">
        <f t="shared" si="0"/>
        <v>1185.6</v>
      </c>
      <c r="I5" s="10"/>
      <c r="J5" s="10"/>
      <c r="K5" s="9">
        <f t="shared" si="1"/>
        <v>1185.6</v>
      </c>
    </row>
    <row r="6" ht="25" customHeight="1" spans="1:11">
      <c r="A6" s="6">
        <v>4</v>
      </c>
      <c r="B6" s="95" t="s">
        <v>77</v>
      </c>
      <c r="C6" s="10"/>
      <c r="D6" s="9"/>
      <c r="E6" s="10"/>
      <c r="F6" s="10"/>
      <c r="G6" s="92">
        <v>0.193</v>
      </c>
      <c r="H6" s="9">
        <f t="shared" si="0"/>
        <v>926.4</v>
      </c>
      <c r="I6" s="10"/>
      <c r="J6" s="10"/>
      <c r="K6" s="9">
        <f t="shared" si="1"/>
        <v>926.4</v>
      </c>
    </row>
    <row r="7" ht="25" customHeight="1" spans="1:11">
      <c r="A7" s="6">
        <v>5</v>
      </c>
      <c r="B7" s="95" t="s">
        <v>78</v>
      </c>
      <c r="C7" s="10"/>
      <c r="D7" s="9"/>
      <c r="E7" s="10"/>
      <c r="F7" s="10"/>
      <c r="G7" s="92">
        <v>0.639</v>
      </c>
      <c r="H7" s="9">
        <f t="shared" si="0"/>
        <v>3067.2</v>
      </c>
      <c r="I7" s="10"/>
      <c r="J7" s="10"/>
      <c r="K7" s="9">
        <f t="shared" si="1"/>
        <v>3067.2</v>
      </c>
    </row>
    <row r="8" ht="25" customHeight="1" spans="1:11">
      <c r="A8" s="6">
        <v>6</v>
      </c>
      <c r="B8" s="95" t="s">
        <v>79</v>
      </c>
      <c r="C8" s="92">
        <v>3.498</v>
      </c>
      <c r="D8" s="9">
        <f>C8*4500</f>
        <v>15741</v>
      </c>
      <c r="E8" s="10"/>
      <c r="F8" s="10"/>
      <c r="G8" s="10"/>
      <c r="H8" s="9">
        <f t="shared" si="0"/>
        <v>0</v>
      </c>
      <c r="I8" s="10"/>
      <c r="J8" s="10"/>
      <c r="K8" s="9">
        <f t="shared" si="1"/>
        <v>15741</v>
      </c>
    </row>
    <row r="9" ht="25" customHeight="1" spans="1:11">
      <c r="A9" s="6">
        <v>7</v>
      </c>
      <c r="B9" s="95" t="s">
        <v>80</v>
      </c>
      <c r="C9" s="92">
        <v>0.952</v>
      </c>
      <c r="D9" s="9">
        <f>C9*4500</f>
        <v>4284</v>
      </c>
      <c r="E9" s="10"/>
      <c r="F9" s="10"/>
      <c r="G9" s="10"/>
      <c r="H9" s="9">
        <f t="shared" si="0"/>
        <v>0</v>
      </c>
      <c r="I9" s="10"/>
      <c r="J9" s="10"/>
      <c r="K9" s="9">
        <f t="shared" si="1"/>
        <v>4284</v>
      </c>
    </row>
    <row r="10" ht="25" customHeight="1" spans="1:11">
      <c r="A10" s="6">
        <v>8</v>
      </c>
      <c r="B10" s="98" t="s">
        <v>81</v>
      </c>
      <c r="C10" s="10"/>
      <c r="D10" s="9">
        <f>C10*4500</f>
        <v>0</v>
      </c>
      <c r="E10" s="10"/>
      <c r="F10" s="10"/>
      <c r="G10" s="92">
        <v>0.081</v>
      </c>
      <c r="H10" s="9">
        <f t="shared" si="0"/>
        <v>388.8</v>
      </c>
      <c r="I10" s="10"/>
      <c r="J10" s="10"/>
      <c r="K10" s="9">
        <f t="shared" si="1"/>
        <v>388.8</v>
      </c>
    </row>
    <row r="11" ht="25" customHeight="1" spans="1:11">
      <c r="A11" s="6">
        <v>9</v>
      </c>
      <c r="B11" s="99" t="s">
        <v>82</v>
      </c>
      <c r="C11" s="92">
        <v>0.611</v>
      </c>
      <c r="D11" s="9">
        <f>C11*4500</f>
        <v>2749.5</v>
      </c>
      <c r="E11" s="10"/>
      <c r="F11" s="10"/>
      <c r="G11" s="10"/>
      <c r="H11" s="9">
        <f t="shared" si="0"/>
        <v>0</v>
      </c>
      <c r="I11" s="10"/>
      <c r="J11" s="10"/>
      <c r="K11" s="9">
        <f t="shared" si="1"/>
        <v>2749.5</v>
      </c>
    </row>
    <row r="12" ht="25" customHeight="1" spans="1:11">
      <c r="A12" s="6">
        <v>10</v>
      </c>
      <c r="B12" s="99" t="s">
        <v>83</v>
      </c>
      <c r="C12" s="92"/>
      <c r="D12" s="9"/>
      <c r="E12" s="10"/>
      <c r="F12" s="10"/>
      <c r="G12" s="92">
        <v>0.129</v>
      </c>
      <c r="H12" s="9">
        <f t="shared" si="0"/>
        <v>619.2</v>
      </c>
      <c r="I12" s="10"/>
      <c r="J12" s="10"/>
      <c r="K12" s="9">
        <f t="shared" si="1"/>
        <v>619.2</v>
      </c>
    </row>
    <row r="13" ht="25" customHeight="1" spans="1:11">
      <c r="A13" s="6">
        <v>11</v>
      </c>
      <c r="B13" s="99" t="s">
        <v>84</v>
      </c>
      <c r="C13" s="92"/>
      <c r="D13" s="9"/>
      <c r="E13" s="10"/>
      <c r="F13" s="10"/>
      <c r="G13" s="92">
        <v>0.466</v>
      </c>
      <c r="H13" s="9">
        <f t="shared" si="0"/>
        <v>2236.8</v>
      </c>
      <c r="I13" s="10"/>
      <c r="J13" s="10"/>
      <c r="K13" s="9">
        <f t="shared" si="1"/>
        <v>2236.8</v>
      </c>
    </row>
    <row r="14" ht="25" customHeight="1" spans="1:11">
      <c r="A14" s="13" t="s">
        <v>33</v>
      </c>
      <c r="B14" s="14"/>
      <c r="C14" s="41">
        <f>SUM(C3:C13)</f>
        <v>11.929</v>
      </c>
      <c r="D14" s="42">
        <f>SUM(D3:D10)</f>
        <v>50931</v>
      </c>
      <c r="E14" s="41"/>
      <c r="F14" s="41"/>
      <c r="G14" s="41">
        <f>SUM(G3:G13)</f>
        <v>2.297</v>
      </c>
      <c r="H14" s="42">
        <f>SUM(H3:H10)</f>
        <v>8169.6</v>
      </c>
      <c r="I14" s="41"/>
      <c r="J14" s="41"/>
      <c r="K14" s="42">
        <f>SUM(K3:K10)</f>
        <v>59100.6</v>
      </c>
    </row>
  </sheetData>
  <mergeCells count="2">
    <mergeCell ref="A1:K1"/>
    <mergeCell ref="A14:B1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:K1"/>
    </sheetView>
  </sheetViews>
  <sheetFormatPr defaultColWidth="9" defaultRowHeight="13.5"/>
  <cols>
    <col min="4" max="4" width="12.125" customWidth="1"/>
    <col min="11" max="11" width="13.125" customWidth="1"/>
  </cols>
  <sheetData>
    <row r="1" ht="9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0" customHeight="1" spans="1:11">
      <c r="A3" s="6">
        <v>1</v>
      </c>
      <c r="B3" s="95" t="s">
        <v>85</v>
      </c>
      <c r="C3" s="10">
        <v>3.212</v>
      </c>
      <c r="D3" s="9">
        <f t="shared" ref="D3:D9" si="0">C3*4500</f>
        <v>14454</v>
      </c>
      <c r="E3" s="10"/>
      <c r="F3" s="10"/>
      <c r="G3" s="10"/>
      <c r="H3" s="10"/>
      <c r="I3" s="10"/>
      <c r="J3" s="10"/>
      <c r="K3" s="9">
        <f t="shared" ref="K3:K9" si="1">D3</f>
        <v>14454</v>
      </c>
    </row>
    <row r="4" ht="30" customHeight="1" spans="1:11">
      <c r="A4" s="6">
        <v>2</v>
      </c>
      <c r="B4" s="95" t="s">
        <v>86</v>
      </c>
      <c r="C4" s="10">
        <v>4.016</v>
      </c>
      <c r="D4" s="9">
        <f t="shared" si="0"/>
        <v>18072</v>
      </c>
      <c r="E4" s="10"/>
      <c r="F4" s="10"/>
      <c r="G4" s="10"/>
      <c r="H4" s="10"/>
      <c r="I4" s="10"/>
      <c r="J4" s="10"/>
      <c r="K4" s="9">
        <f t="shared" si="1"/>
        <v>18072</v>
      </c>
    </row>
    <row r="5" ht="30" customHeight="1" spans="1:11">
      <c r="A5" s="6">
        <v>3</v>
      </c>
      <c r="B5" s="95" t="s">
        <v>87</v>
      </c>
      <c r="C5" s="10">
        <v>11.057</v>
      </c>
      <c r="D5" s="9">
        <f t="shared" si="0"/>
        <v>49756.5</v>
      </c>
      <c r="E5" s="10"/>
      <c r="F5" s="10"/>
      <c r="G5" s="10"/>
      <c r="H5" s="10"/>
      <c r="I5" s="10"/>
      <c r="J5" s="10"/>
      <c r="K5" s="9">
        <f t="shared" si="1"/>
        <v>49756.5</v>
      </c>
    </row>
    <row r="6" ht="30" customHeight="1" spans="1:11">
      <c r="A6" s="6">
        <v>4</v>
      </c>
      <c r="B6" s="95" t="s">
        <v>88</v>
      </c>
      <c r="C6" s="10">
        <v>8.112</v>
      </c>
      <c r="D6" s="9">
        <f t="shared" si="0"/>
        <v>36504</v>
      </c>
      <c r="E6" s="10"/>
      <c r="F6" s="10"/>
      <c r="G6" s="10"/>
      <c r="H6" s="10"/>
      <c r="I6" s="10"/>
      <c r="J6" s="10"/>
      <c r="K6" s="9">
        <f t="shared" si="1"/>
        <v>36504</v>
      </c>
    </row>
    <row r="7" ht="30" customHeight="1" spans="1:11">
      <c r="A7" s="6">
        <v>5</v>
      </c>
      <c r="B7" s="95" t="s">
        <v>89</v>
      </c>
      <c r="C7" s="10">
        <v>0.614</v>
      </c>
      <c r="D7" s="9">
        <f t="shared" si="0"/>
        <v>2763</v>
      </c>
      <c r="E7" s="10"/>
      <c r="F7" s="10"/>
      <c r="G7" s="10"/>
      <c r="H7" s="10"/>
      <c r="I7" s="10"/>
      <c r="J7" s="10"/>
      <c r="K7" s="9">
        <f t="shared" si="1"/>
        <v>2763</v>
      </c>
    </row>
    <row r="8" ht="30" customHeight="1" spans="1:11">
      <c r="A8" s="6">
        <v>6</v>
      </c>
      <c r="B8" s="95" t="s">
        <v>90</v>
      </c>
      <c r="C8" s="10">
        <v>1.106</v>
      </c>
      <c r="D8" s="9">
        <f t="shared" si="0"/>
        <v>4977</v>
      </c>
      <c r="E8" s="10"/>
      <c r="F8" s="10"/>
      <c r="G8" s="10"/>
      <c r="H8" s="10"/>
      <c r="I8" s="10"/>
      <c r="J8" s="10"/>
      <c r="K8" s="9">
        <f t="shared" si="1"/>
        <v>4977</v>
      </c>
    </row>
    <row r="9" ht="30" customHeight="1" spans="1:11">
      <c r="A9" s="6">
        <v>7</v>
      </c>
      <c r="B9" s="95" t="s">
        <v>91</v>
      </c>
      <c r="C9" s="10">
        <v>12.65</v>
      </c>
      <c r="D9" s="9">
        <f t="shared" si="0"/>
        <v>56925</v>
      </c>
      <c r="E9" s="10"/>
      <c r="F9" s="10"/>
      <c r="G9" s="10"/>
      <c r="H9" s="10"/>
      <c r="I9" s="10"/>
      <c r="J9" s="10"/>
      <c r="K9" s="9">
        <f t="shared" si="1"/>
        <v>56925</v>
      </c>
    </row>
    <row r="10" ht="30" customHeight="1" spans="1:11">
      <c r="A10" s="96" t="s">
        <v>33</v>
      </c>
      <c r="B10" s="97"/>
      <c r="C10" s="41">
        <f>SUM(C3:C9)</f>
        <v>40.767</v>
      </c>
      <c r="D10" s="42">
        <f>SUM(D3:D9)</f>
        <v>183451.5</v>
      </c>
      <c r="E10" s="41"/>
      <c r="F10" s="41"/>
      <c r="G10" s="41"/>
      <c r="H10" s="41"/>
      <c r="I10" s="41"/>
      <c r="J10" s="41"/>
      <c r="K10" s="42">
        <f>SUM(K3:K9)</f>
        <v>183451.5</v>
      </c>
    </row>
  </sheetData>
  <mergeCells count="2">
    <mergeCell ref="A1:K1"/>
    <mergeCell ref="A10:B10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"/>
    </sheetView>
  </sheetViews>
  <sheetFormatPr defaultColWidth="9" defaultRowHeight="13.5"/>
  <cols>
    <col min="3" max="3" width="10" customWidth="1"/>
    <col min="4" max="4" width="13" customWidth="1"/>
    <col min="7" max="7" width="9.125"/>
    <col min="8" max="8" width="14.5" customWidth="1"/>
    <col min="9" max="9" width="10.625"/>
    <col min="10" max="10" width="13.625" customWidth="1"/>
    <col min="11" max="11" width="13.37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6">
        <v>1</v>
      </c>
      <c r="B3" s="6" t="s">
        <v>92</v>
      </c>
      <c r="C3" s="92"/>
      <c r="D3" s="9"/>
      <c r="E3" s="6"/>
      <c r="F3" s="6"/>
      <c r="G3" s="92"/>
      <c r="H3" s="9"/>
      <c r="I3" s="94">
        <v>2.616</v>
      </c>
      <c r="J3" s="9">
        <f>I3*1800</f>
        <v>4708.8</v>
      </c>
      <c r="K3" s="9">
        <f t="shared" ref="K3:K15" si="0">J3+H3+F3+D3</f>
        <v>4708.8</v>
      </c>
    </row>
    <row r="4" ht="35" customHeight="1" spans="1:11">
      <c r="A4" s="6">
        <v>2</v>
      </c>
      <c r="B4" s="6" t="s">
        <v>93</v>
      </c>
      <c r="C4" s="92">
        <v>0.675</v>
      </c>
      <c r="D4" s="9">
        <f>C4*4500</f>
        <v>3037.5</v>
      </c>
      <c r="E4" s="6"/>
      <c r="F4" s="6"/>
      <c r="G4" s="92"/>
      <c r="H4" s="9"/>
      <c r="I4" s="94"/>
      <c r="J4" s="9"/>
      <c r="K4" s="9">
        <f t="shared" si="0"/>
        <v>3037.5</v>
      </c>
    </row>
    <row r="5" ht="35" customHeight="1" spans="1:11">
      <c r="A5" s="6">
        <v>3</v>
      </c>
      <c r="B5" s="6" t="s">
        <v>94</v>
      </c>
      <c r="C5" s="92">
        <v>1.152</v>
      </c>
      <c r="D5" s="9">
        <f>C5*4500</f>
        <v>5184</v>
      </c>
      <c r="E5" s="6"/>
      <c r="F5" s="6"/>
      <c r="G5" s="92"/>
      <c r="H5" s="9"/>
      <c r="I5" s="94"/>
      <c r="J5" s="9"/>
      <c r="K5" s="9">
        <f t="shared" si="0"/>
        <v>5184</v>
      </c>
    </row>
    <row r="6" ht="35" customHeight="1" spans="1:11">
      <c r="A6" s="6">
        <v>4</v>
      </c>
      <c r="B6" s="6" t="s">
        <v>95</v>
      </c>
      <c r="C6" s="92">
        <v>0.912</v>
      </c>
      <c r="D6" s="9">
        <f>C6*4500</f>
        <v>4104</v>
      </c>
      <c r="E6" s="6"/>
      <c r="F6" s="6"/>
      <c r="G6" s="92"/>
      <c r="H6" s="9"/>
      <c r="I6" s="94"/>
      <c r="J6" s="9"/>
      <c r="K6" s="9">
        <f t="shared" si="0"/>
        <v>4104</v>
      </c>
    </row>
    <row r="7" ht="35" customHeight="1" spans="1:11">
      <c r="A7" s="6">
        <v>5</v>
      </c>
      <c r="B7" s="6" t="s">
        <v>96</v>
      </c>
      <c r="C7" s="92"/>
      <c r="D7" s="9"/>
      <c r="E7" s="6"/>
      <c r="F7" s="6"/>
      <c r="G7" s="92">
        <v>0.057</v>
      </c>
      <c r="H7" s="9">
        <f>G7*4800</f>
        <v>273.6</v>
      </c>
      <c r="I7" s="94">
        <v>6.673</v>
      </c>
      <c r="J7" s="9">
        <f>I7*1800</f>
        <v>12011.4</v>
      </c>
      <c r="K7" s="9">
        <f t="shared" si="0"/>
        <v>12285</v>
      </c>
    </row>
    <row r="8" ht="35" customHeight="1" spans="1:11">
      <c r="A8" s="6">
        <v>6</v>
      </c>
      <c r="B8" s="6" t="s">
        <v>97</v>
      </c>
      <c r="C8" s="92"/>
      <c r="D8" s="9"/>
      <c r="E8" s="6"/>
      <c r="F8" s="6"/>
      <c r="G8" s="92"/>
      <c r="H8" s="9"/>
      <c r="I8" s="94">
        <v>0.418</v>
      </c>
      <c r="J8" s="9">
        <f>I8*1800</f>
        <v>752.4</v>
      </c>
      <c r="K8" s="9">
        <f t="shared" si="0"/>
        <v>752.4</v>
      </c>
    </row>
    <row r="9" ht="35" customHeight="1" spans="1:11">
      <c r="A9" s="6">
        <v>7</v>
      </c>
      <c r="B9" s="6" t="s">
        <v>98</v>
      </c>
      <c r="C9" s="92">
        <v>1.333</v>
      </c>
      <c r="D9" s="9">
        <f>C9*4500</f>
        <v>5998.5</v>
      </c>
      <c r="E9" s="6"/>
      <c r="F9" s="6"/>
      <c r="G9" s="92"/>
      <c r="H9" s="9"/>
      <c r="I9" s="94"/>
      <c r="J9" s="9"/>
      <c r="K9" s="9">
        <f t="shared" si="0"/>
        <v>5998.5</v>
      </c>
    </row>
    <row r="10" ht="35" customHeight="1" spans="1:11">
      <c r="A10" s="6">
        <v>8</v>
      </c>
      <c r="B10" s="6" t="s">
        <v>99</v>
      </c>
      <c r="C10" s="92">
        <v>2.749</v>
      </c>
      <c r="D10" s="9">
        <f>C10*4500</f>
        <v>12370.5</v>
      </c>
      <c r="E10" s="6"/>
      <c r="F10" s="6"/>
      <c r="G10" s="6"/>
      <c r="H10" s="9"/>
      <c r="I10" s="94"/>
      <c r="J10" s="9"/>
      <c r="K10" s="9">
        <f t="shared" si="0"/>
        <v>12370.5</v>
      </c>
    </row>
    <row r="11" ht="35" customHeight="1" spans="1:11">
      <c r="A11" s="6">
        <v>9</v>
      </c>
      <c r="B11" s="6" t="s">
        <v>100</v>
      </c>
      <c r="C11" s="92"/>
      <c r="D11" s="9"/>
      <c r="E11" s="6"/>
      <c r="F11" s="6"/>
      <c r="G11" s="6"/>
      <c r="H11" s="9"/>
      <c r="I11" s="94">
        <v>0.633</v>
      </c>
      <c r="J11" s="9">
        <f>I11*1800</f>
        <v>1139.4</v>
      </c>
      <c r="K11" s="9">
        <f t="shared" si="0"/>
        <v>1139.4</v>
      </c>
    </row>
    <row r="12" ht="35" customHeight="1" spans="1:11">
      <c r="A12" s="6">
        <v>10</v>
      </c>
      <c r="B12" s="6" t="s">
        <v>101</v>
      </c>
      <c r="C12" s="6"/>
      <c r="D12" s="9"/>
      <c r="E12" s="6"/>
      <c r="F12" s="6"/>
      <c r="G12" s="6">
        <v>0.225</v>
      </c>
      <c r="H12" s="9">
        <f>G12*4800</f>
        <v>1080</v>
      </c>
      <c r="I12" s="94"/>
      <c r="J12" s="9"/>
      <c r="K12" s="9">
        <f t="shared" si="0"/>
        <v>1080</v>
      </c>
    </row>
    <row r="13" ht="35" customHeight="1" spans="1:11">
      <c r="A13" s="6">
        <v>11</v>
      </c>
      <c r="B13" s="6" t="s">
        <v>102</v>
      </c>
      <c r="C13" s="6">
        <v>2.401</v>
      </c>
      <c r="D13" s="9">
        <f>C13*4500</f>
        <v>10804.5</v>
      </c>
      <c r="E13" s="6"/>
      <c r="F13" s="6"/>
      <c r="G13" s="6"/>
      <c r="H13" s="9"/>
      <c r="I13" s="94"/>
      <c r="J13" s="9"/>
      <c r="K13" s="9">
        <f t="shared" si="0"/>
        <v>10804.5</v>
      </c>
    </row>
    <row r="14" ht="35" customHeight="1" spans="1:11">
      <c r="A14" s="6">
        <v>12</v>
      </c>
      <c r="B14" s="6" t="s">
        <v>103</v>
      </c>
      <c r="C14" s="6">
        <v>0.668</v>
      </c>
      <c r="D14" s="9">
        <f>C14*4500</f>
        <v>3006</v>
      </c>
      <c r="E14" s="6"/>
      <c r="F14" s="6"/>
      <c r="G14" s="6"/>
      <c r="H14" s="9"/>
      <c r="I14" s="94"/>
      <c r="J14" s="9"/>
      <c r="K14" s="9">
        <f t="shared" si="0"/>
        <v>3006</v>
      </c>
    </row>
    <row r="15" ht="35" customHeight="1" spans="1:11">
      <c r="A15" s="6">
        <v>13</v>
      </c>
      <c r="B15" s="6" t="s">
        <v>104</v>
      </c>
      <c r="C15" s="6">
        <v>2.591</v>
      </c>
      <c r="D15" s="9">
        <f>C15*4500</f>
        <v>11659.5</v>
      </c>
      <c r="E15" s="6"/>
      <c r="F15" s="6"/>
      <c r="G15" s="6"/>
      <c r="H15" s="9"/>
      <c r="I15" s="94">
        <v>0.835</v>
      </c>
      <c r="J15" s="9"/>
      <c r="K15" s="9">
        <f t="shared" si="0"/>
        <v>11659.5</v>
      </c>
    </row>
    <row r="16" s="91" customFormat="1" ht="35" customHeight="1" spans="1:11">
      <c r="A16" s="84" t="s">
        <v>33</v>
      </c>
      <c r="B16" s="75"/>
      <c r="C16" s="93">
        <f>SUM(C3:C15)</f>
        <v>12.481</v>
      </c>
      <c r="D16" s="36">
        <f>SUM(D3:D15)</f>
        <v>56164.5</v>
      </c>
      <c r="E16" s="93"/>
      <c r="F16" s="93"/>
      <c r="G16" s="93">
        <f>SUM(G3:G15)</f>
        <v>0.282</v>
      </c>
      <c r="H16" s="36">
        <f>SUM(H3:H15)</f>
        <v>1353.6</v>
      </c>
      <c r="I16" s="93">
        <f>SUM(I3:I15)</f>
        <v>11.175</v>
      </c>
      <c r="J16" s="36">
        <f>SUM(J3:J15)</f>
        <v>18612</v>
      </c>
      <c r="K16" s="36">
        <f>SUM(K3:K12)</f>
        <v>50660.1</v>
      </c>
    </row>
  </sheetData>
  <mergeCells count="2">
    <mergeCell ref="A1:K1"/>
    <mergeCell ref="A16:B16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K1"/>
    </sheetView>
  </sheetViews>
  <sheetFormatPr defaultColWidth="9" defaultRowHeight="13.5"/>
  <cols>
    <col min="3" max="3" width="9.25"/>
    <col min="4" max="4" width="12.5" customWidth="1"/>
    <col min="8" max="8" width="11" customWidth="1"/>
    <col min="9" max="9" width="9.25"/>
    <col min="10" max="10" width="12.375" customWidth="1"/>
    <col min="11" max="11" width="12.625" customWidth="1"/>
  </cols>
  <sheetData>
    <row r="1" ht="98" customHeight="1" spans="1:1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ht="42.75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0" customHeight="1" spans="1:11">
      <c r="A3" s="6">
        <v>1</v>
      </c>
      <c r="B3" s="86" t="s">
        <v>105</v>
      </c>
      <c r="C3" s="87"/>
      <c r="D3" s="88"/>
      <c r="E3" s="87"/>
      <c r="F3" s="88"/>
      <c r="G3" s="87"/>
      <c r="H3" s="88"/>
      <c r="I3" s="87">
        <v>1.696457013</v>
      </c>
      <c r="J3" s="88">
        <f>I3*1800</f>
        <v>3053.6226234</v>
      </c>
      <c r="K3" s="9">
        <f t="shared" ref="K3:K25" si="0">J3+H3+F3+D3</f>
        <v>3053.6226234</v>
      </c>
    </row>
    <row r="4" ht="30" customHeight="1" spans="1:11">
      <c r="A4" s="6">
        <v>2</v>
      </c>
      <c r="B4" s="86" t="s">
        <v>106</v>
      </c>
      <c r="C4" s="87"/>
      <c r="D4" s="88"/>
      <c r="E4" s="87"/>
      <c r="F4" s="88"/>
      <c r="G4" s="87"/>
      <c r="H4" s="88"/>
      <c r="I4" s="87">
        <v>2.025015</v>
      </c>
      <c r="J4" s="88">
        <f>I4*1800</f>
        <v>3645.027</v>
      </c>
      <c r="K4" s="9">
        <f t="shared" si="0"/>
        <v>3645.027</v>
      </c>
    </row>
    <row r="5" ht="30" customHeight="1" spans="1:11">
      <c r="A5" s="6">
        <v>3</v>
      </c>
      <c r="B5" s="86" t="s">
        <v>107</v>
      </c>
      <c r="C5" s="87">
        <v>1.4132900865</v>
      </c>
      <c r="D5" s="88">
        <f>C5*5500</f>
        <v>7773.09547575</v>
      </c>
      <c r="E5" s="87"/>
      <c r="F5" s="88"/>
      <c r="G5" s="87">
        <v>0.899341602</v>
      </c>
      <c r="H5" s="88">
        <f>G5*4800</f>
        <v>4316.8396896</v>
      </c>
      <c r="I5" s="87"/>
      <c r="J5" s="88"/>
      <c r="K5" s="9">
        <f t="shared" si="0"/>
        <v>12089.93516535</v>
      </c>
    </row>
    <row r="6" ht="30" customHeight="1" spans="1:11">
      <c r="A6" s="6">
        <v>4</v>
      </c>
      <c r="B6" s="86" t="s">
        <v>108</v>
      </c>
      <c r="C6" s="87">
        <v>2.8406780325</v>
      </c>
      <c r="D6" s="88">
        <f>C6*5500</f>
        <v>15623.72917875</v>
      </c>
      <c r="E6" s="87"/>
      <c r="F6" s="88"/>
      <c r="G6" s="87"/>
      <c r="H6" s="88"/>
      <c r="I6" s="87"/>
      <c r="J6" s="88"/>
      <c r="K6" s="9">
        <f t="shared" si="0"/>
        <v>15623.72917875</v>
      </c>
    </row>
    <row r="7" ht="30" customHeight="1" spans="1:11">
      <c r="A7" s="6">
        <v>5</v>
      </c>
      <c r="B7" s="86" t="s">
        <v>109</v>
      </c>
      <c r="C7" s="87">
        <v>2.5205004615</v>
      </c>
      <c r="D7" s="88">
        <f>C7*5500</f>
        <v>13862.75253825</v>
      </c>
      <c r="E7" s="87"/>
      <c r="F7" s="88"/>
      <c r="G7" s="87">
        <v>0.93855</v>
      </c>
      <c r="H7" s="88">
        <f>G7*4800</f>
        <v>4505.04</v>
      </c>
      <c r="I7" s="87"/>
      <c r="J7" s="88"/>
      <c r="K7" s="9">
        <f t="shared" si="0"/>
        <v>18367.79253825</v>
      </c>
    </row>
    <row r="8" ht="30" customHeight="1" spans="1:11">
      <c r="A8" s="6">
        <v>6</v>
      </c>
      <c r="B8" s="86" t="s">
        <v>110</v>
      </c>
      <c r="C8" s="87"/>
      <c r="D8" s="88"/>
      <c r="E8" s="87"/>
      <c r="F8" s="88"/>
      <c r="G8" s="87">
        <v>0.085456035</v>
      </c>
      <c r="H8" s="88">
        <f>G8*4800</f>
        <v>410.188968</v>
      </c>
      <c r="I8" s="87"/>
      <c r="J8" s="88"/>
      <c r="K8" s="9">
        <f t="shared" si="0"/>
        <v>410.188968</v>
      </c>
    </row>
    <row r="9" ht="30" customHeight="1" spans="1:11">
      <c r="A9" s="6">
        <v>7</v>
      </c>
      <c r="B9" s="86" t="s">
        <v>111</v>
      </c>
      <c r="C9" s="87">
        <v>7.938765</v>
      </c>
      <c r="D9" s="88">
        <f>C9*5500</f>
        <v>43663.2075</v>
      </c>
      <c r="E9" s="87"/>
      <c r="F9" s="88"/>
      <c r="G9" s="87"/>
      <c r="H9" s="88"/>
      <c r="I9" s="87"/>
      <c r="J9" s="88"/>
      <c r="K9" s="9">
        <f t="shared" si="0"/>
        <v>43663.2075</v>
      </c>
    </row>
    <row r="10" ht="30" customHeight="1" spans="1:11">
      <c r="A10" s="6">
        <v>8</v>
      </c>
      <c r="B10" s="86" t="s">
        <v>112</v>
      </c>
      <c r="C10" s="87">
        <v>7.31535</v>
      </c>
      <c r="D10" s="88">
        <f>C10*5500</f>
        <v>40234.425</v>
      </c>
      <c r="E10" s="87"/>
      <c r="F10" s="88"/>
      <c r="G10" s="87"/>
      <c r="H10" s="88"/>
      <c r="I10" s="87"/>
      <c r="J10" s="88"/>
      <c r="K10" s="9">
        <f t="shared" si="0"/>
        <v>40234.425</v>
      </c>
    </row>
    <row r="11" ht="30" customHeight="1" spans="1:11">
      <c r="A11" s="6">
        <v>9</v>
      </c>
      <c r="B11" s="86" t="s">
        <v>113</v>
      </c>
      <c r="C11" s="87">
        <v>1.565745</v>
      </c>
      <c r="D11" s="88">
        <f>C11*5500</f>
        <v>8611.5975</v>
      </c>
      <c r="E11" s="87"/>
      <c r="F11" s="88"/>
      <c r="G11" s="87">
        <v>0.719961018</v>
      </c>
      <c r="H11" s="88">
        <f>G11*4800</f>
        <v>3455.8128864</v>
      </c>
      <c r="I11" s="87"/>
      <c r="J11" s="88"/>
      <c r="K11" s="9">
        <f t="shared" si="0"/>
        <v>12067.4103864</v>
      </c>
    </row>
    <row r="12" ht="30" customHeight="1" spans="1:11">
      <c r="A12" s="6">
        <v>10</v>
      </c>
      <c r="B12" s="86" t="s">
        <v>114</v>
      </c>
      <c r="C12" s="87">
        <v>0.61173</v>
      </c>
      <c r="D12" s="88">
        <f>C12*5500</f>
        <v>3364.515</v>
      </c>
      <c r="E12" s="87">
        <v>0.009975</v>
      </c>
      <c r="F12" s="88">
        <f>E12*4500</f>
        <v>44.8875</v>
      </c>
      <c r="G12" s="87"/>
      <c r="H12" s="88"/>
      <c r="I12" s="87"/>
      <c r="J12" s="88"/>
      <c r="K12" s="9">
        <f t="shared" si="0"/>
        <v>3409.4025</v>
      </c>
    </row>
    <row r="13" ht="30" customHeight="1" spans="1:11">
      <c r="A13" s="6">
        <v>11</v>
      </c>
      <c r="B13" s="86" t="s">
        <v>115</v>
      </c>
      <c r="C13" s="87">
        <v>0.63915</v>
      </c>
      <c r="D13" s="88">
        <f>C13*5500</f>
        <v>3515.325</v>
      </c>
      <c r="E13" s="87"/>
      <c r="F13" s="88"/>
      <c r="G13" s="87"/>
      <c r="H13" s="88"/>
      <c r="I13" s="87"/>
      <c r="J13" s="88"/>
      <c r="K13" s="9">
        <f t="shared" si="0"/>
        <v>3515.325</v>
      </c>
    </row>
    <row r="14" ht="30" customHeight="1" spans="1:11">
      <c r="A14" s="6">
        <v>12</v>
      </c>
      <c r="B14" s="86" t="s">
        <v>116</v>
      </c>
      <c r="C14" s="87"/>
      <c r="D14" s="88"/>
      <c r="E14" s="87"/>
      <c r="F14" s="88"/>
      <c r="G14" s="87"/>
      <c r="H14" s="88"/>
      <c r="I14" s="87">
        <v>2.28297</v>
      </c>
      <c r="J14" s="88">
        <f>I14*1800</f>
        <v>4109.346</v>
      </c>
      <c r="K14" s="9">
        <f t="shared" si="0"/>
        <v>4109.346</v>
      </c>
    </row>
    <row r="15" ht="30" customHeight="1" spans="1:11">
      <c r="A15" s="6">
        <v>13</v>
      </c>
      <c r="B15" s="86" t="s">
        <v>117</v>
      </c>
      <c r="C15" s="87"/>
      <c r="D15" s="88"/>
      <c r="E15" s="87"/>
      <c r="F15" s="88"/>
      <c r="G15" s="87"/>
      <c r="H15" s="88"/>
      <c r="I15" s="87">
        <v>2.18037</v>
      </c>
      <c r="J15" s="88">
        <f>I15*1800</f>
        <v>3924.666</v>
      </c>
      <c r="K15" s="9">
        <f t="shared" si="0"/>
        <v>3924.666</v>
      </c>
    </row>
    <row r="16" ht="30" customHeight="1" spans="1:11">
      <c r="A16" s="6">
        <v>14</v>
      </c>
      <c r="B16" s="86" t="s">
        <v>118</v>
      </c>
      <c r="C16" s="87">
        <v>2.509485</v>
      </c>
      <c r="D16" s="88">
        <f>C16*5500</f>
        <v>13802.1675</v>
      </c>
      <c r="E16" s="87"/>
      <c r="F16" s="88"/>
      <c r="G16" s="87">
        <v>0.848535</v>
      </c>
      <c r="H16" s="88">
        <f>G16*4800</f>
        <v>4072.968</v>
      </c>
      <c r="I16" s="87"/>
      <c r="J16" s="88"/>
      <c r="K16" s="9">
        <f t="shared" si="0"/>
        <v>17875.1355</v>
      </c>
    </row>
    <row r="17" ht="30" customHeight="1" spans="1:11">
      <c r="A17" s="6">
        <v>15</v>
      </c>
      <c r="B17" s="89" t="s">
        <v>119</v>
      </c>
      <c r="C17" s="87">
        <v>18.239565</v>
      </c>
      <c r="D17" s="88">
        <f>C17*5500</f>
        <v>100317.6075</v>
      </c>
      <c r="E17" s="87"/>
      <c r="F17" s="88"/>
      <c r="G17" s="87"/>
      <c r="H17" s="88"/>
      <c r="I17" s="87"/>
      <c r="J17" s="88"/>
      <c r="K17" s="9">
        <f t="shared" si="0"/>
        <v>100317.6075</v>
      </c>
    </row>
    <row r="18" ht="30" customHeight="1" spans="1:11">
      <c r="A18" s="6">
        <v>16</v>
      </c>
      <c r="B18" s="86" t="s">
        <v>120</v>
      </c>
      <c r="C18" s="87"/>
      <c r="D18" s="88"/>
      <c r="E18" s="87"/>
      <c r="F18" s="88"/>
      <c r="G18" s="87"/>
      <c r="H18" s="88"/>
      <c r="I18" s="87">
        <v>0.79953</v>
      </c>
      <c r="J18" s="88">
        <f t="shared" ref="J18:J25" si="1">I18*1800</f>
        <v>1439.154</v>
      </c>
      <c r="K18" s="9">
        <f t="shared" si="0"/>
        <v>1439.154</v>
      </c>
    </row>
    <row r="19" ht="30" customHeight="1" spans="1:11">
      <c r="A19" s="6">
        <v>17</v>
      </c>
      <c r="B19" s="86" t="s">
        <v>121</v>
      </c>
      <c r="C19" s="87">
        <v>2.61036</v>
      </c>
      <c r="D19" s="88">
        <f>C19*5500</f>
        <v>14356.98</v>
      </c>
      <c r="E19" s="87"/>
      <c r="F19" s="88"/>
      <c r="G19" s="87"/>
      <c r="H19" s="88"/>
      <c r="I19" s="87"/>
      <c r="J19" s="88">
        <f t="shared" si="1"/>
        <v>0</v>
      </c>
      <c r="K19" s="9">
        <f t="shared" si="0"/>
        <v>14356.98</v>
      </c>
    </row>
    <row r="20" ht="30" customHeight="1" spans="1:11">
      <c r="A20" s="6">
        <v>18</v>
      </c>
      <c r="B20" s="86" t="s">
        <v>122</v>
      </c>
      <c r="C20" s="87"/>
      <c r="D20" s="88"/>
      <c r="E20" s="87"/>
      <c r="F20" s="88"/>
      <c r="G20" s="87"/>
      <c r="H20" s="88"/>
      <c r="I20" s="87">
        <v>0.356925</v>
      </c>
      <c r="J20" s="88">
        <f t="shared" si="1"/>
        <v>642.465</v>
      </c>
      <c r="K20" s="9">
        <f t="shared" si="0"/>
        <v>642.465</v>
      </c>
    </row>
    <row r="21" ht="30" customHeight="1" spans="1:11">
      <c r="A21" s="6">
        <v>19</v>
      </c>
      <c r="B21" s="86" t="s">
        <v>123</v>
      </c>
      <c r="C21" s="87"/>
      <c r="D21" s="88"/>
      <c r="E21" s="87"/>
      <c r="F21" s="88"/>
      <c r="G21" s="87"/>
      <c r="H21" s="88"/>
      <c r="I21" s="87">
        <v>0.072315</v>
      </c>
      <c r="J21" s="88">
        <f t="shared" si="1"/>
        <v>130.167</v>
      </c>
      <c r="K21" s="9">
        <f t="shared" si="0"/>
        <v>130.167</v>
      </c>
    </row>
    <row r="22" ht="30" customHeight="1" spans="1:11">
      <c r="A22" s="6">
        <v>20</v>
      </c>
      <c r="B22" s="86" t="s">
        <v>124</v>
      </c>
      <c r="C22" s="87"/>
      <c r="D22" s="88"/>
      <c r="E22" s="87"/>
      <c r="F22" s="88"/>
      <c r="G22" s="87">
        <v>0.38745</v>
      </c>
      <c r="H22" s="88">
        <f>G22*4800</f>
        <v>1859.76</v>
      </c>
      <c r="I22" s="87"/>
      <c r="J22" s="88">
        <f t="shared" si="1"/>
        <v>0</v>
      </c>
      <c r="K22" s="9">
        <f t="shared" si="0"/>
        <v>1859.76</v>
      </c>
    </row>
    <row r="23" ht="30" customHeight="1" spans="1:11">
      <c r="A23" s="6">
        <v>21</v>
      </c>
      <c r="B23" s="86" t="s">
        <v>125</v>
      </c>
      <c r="C23" s="87"/>
      <c r="D23" s="88"/>
      <c r="E23" s="87"/>
      <c r="F23" s="88"/>
      <c r="G23" s="87">
        <v>0.847605</v>
      </c>
      <c r="H23" s="88">
        <f>G23*4800</f>
        <v>4068.504</v>
      </c>
      <c r="I23" s="87">
        <v>1.603065</v>
      </c>
      <c r="J23" s="88">
        <f t="shared" si="1"/>
        <v>2885.517</v>
      </c>
      <c r="K23" s="9">
        <f t="shared" si="0"/>
        <v>6954.021</v>
      </c>
    </row>
    <row r="24" ht="30" customHeight="1" spans="1:11">
      <c r="A24" s="6">
        <v>22</v>
      </c>
      <c r="B24" s="86" t="s">
        <v>126</v>
      </c>
      <c r="C24" s="87"/>
      <c r="D24" s="88"/>
      <c r="E24" s="87"/>
      <c r="F24" s="88"/>
      <c r="G24" s="87">
        <v>1.290975</v>
      </c>
      <c r="H24" s="88">
        <f>G24*4800</f>
        <v>6196.68</v>
      </c>
      <c r="I24" s="87"/>
      <c r="J24" s="88">
        <f t="shared" si="1"/>
        <v>0</v>
      </c>
      <c r="K24" s="9">
        <f t="shared" si="0"/>
        <v>6196.68</v>
      </c>
    </row>
    <row r="25" ht="30" customHeight="1" spans="1:11">
      <c r="A25" s="6">
        <v>23</v>
      </c>
      <c r="B25" s="86" t="s">
        <v>127</v>
      </c>
      <c r="C25" s="87"/>
      <c r="D25" s="88"/>
      <c r="E25" s="87"/>
      <c r="F25" s="88"/>
      <c r="G25" s="87"/>
      <c r="H25" s="88"/>
      <c r="I25" s="87">
        <v>4.39953</v>
      </c>
      <c r="J25" s="88">
        <f t="shared" si="1"/>
        <v>7919.154</v>
      </c>
      <c r="K25" s="9">
        <f t="shared" si="0"/>
        <v>7919.154</v>
      </c>
    </row>
    <row r="26" ht="30" customHeight="1" spans="1:11">
      <c r="A26" s="13" t="s">
        <v>33</v>
      </c>
      <c r="B26" s="14"/>
      <c r="C26" s="15">
        <f t="shared" ref="C26:K26" si="2">SUM(C3:C25)</f>
        <v>48.2046185805</v>
      </c>
      <c r="D26" s="90">
        <f t="shared" si="2"/>
        <v>265125.40219275</v>
      </c>
      <c r="E26" s="15">
        <f t="shared" si="2"/>
        <v>0.009975</v>
      </c>
      <c r="F26" s="16">
        <f t="shared" si="2"/>
        <v>44.8875</v>
      </c>
      <c r="G26" s="15">
        <f t="shared" si="2"/>
        <v>6.017873655</v>
      </c>
      <c r="H26" s="16">
        <f t="shared" si="2"/>
        <v>28885.793544</v>
      </c>
      <c r="I26" s="15">
        <f t="shared" si="2"/>
        <v>15.416177013</v>
      </c>
      <c r="J26" s="16">
        <f t="shared" si="2"/>
        <v>27749.1186234</v>
      </c>
      <c r="K26" s="16">
        <f t="shared" si="2"/>
        <v>321805.20186015</v>
      </c>
    </row>
  </sheetData>
  <mergeCells count="2">
    <mergeCell ref="A1:K1"/>
    <mergeCell ref="A26:B2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:K1"/>
    </sheetView>
  </sheetViews>
  <sheetFormatPr defaultColWidth="9" defaultRowHeight="13.5"/>
  <cols>
    <col min="4" max="4" width="12.25" customWidth="1"/>
    <col min="8" max="8" width="10.875" customWidth="1"/>
    <col min="10" max="10" width="11.5" customWidth="1"/>
    <col min="11" max="11" width="13.5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6">
        <v>1</v>
      </c>
      <c r="B3" s="6" t="s">
        <v>128</v>
      </c>
      <c r="C3" s="74">
        <v>1.931</v>
      </c>
      <c r="D3" s="9">
        <f>C3*4500</f>
        <v>8689.5</v>
      </c>
      <c r="E3" s="10"/>
      <c r="F3" s="10"/>
      <c r="G3" s="72">
        <v>0.417</v>
      </c>
      <c r="H3" s="9">
        <f>G3*4800</f>
        <v>2001.6</v>
      </c>
      <c r="I3" s="74"/>
      <c r="J3" s="9"/>
      <c r="K3" s="9">
        <f t="shared" ref="K3:K26" si="0">J3+H3+D3</f>
        <v>10691.1</v>
      </c>
    </row>
    <row r="4" ht="35" customHeight="1" spans="1:11">
      <c r="A4" s="6">
        <v>2</v>
      </c>
      <c r="B4" s="6" t="s">
        <v>129</v>
      </c>
      <c r="C4" s="74">
        <v>0.489</v>
      </c>
      <c r="D4" s="9">
        <f>C4*4500</f>
        <v>2200.5</v>
      </c>
      <c r="E4" s="10"/>
      <c r="F4" s="10"/>
      <c r="G4" s="74"/>
      <c r="H4" s="9"/>
      <c r="I4" s="74"/>
      <c r="J4" s="9"/>
      <c r="K4" s="9">
        <f t="shared" si="0"/>
        <v>2200.5</v>
      </c>
    </row>
    <row r="5" ht="35" customHeight="1" spans="1:11">
      <c r="A5" s="6">
        <v>3</v>
      </c>
      <c r="B5" s="6" t="s">
        <v>130</v>
      </c>
      <c r="C5" s="74">
        <v>1.431</v>
      </c>
      <c r="D5" s="9">
        <f>C5*4500</f>
        <v>6439.5</v>
      </c>
      <c r="E5" s="10"/>
      <c r="F5" s="10"/>
      <c r="G5" s="74"/>
      <c r="H5" s="9"/>
      <c r="I5" s="74">
        <v>0.2</v>
      </c>
      <c r="J5" s="9">
        <f>I5*1800</f>
        <v>360</v>
      </c>
      <c r="K5" s="9">
        <f t="shared" si="0"/>
        <v>6799.5</v>
      </c>
    </row>
    <row r="6" ht="35" customHeight="1" spans="1:11">
      <c r="A6" s="6">
        <v>4</v>
      </c>
      <c r="B6" s="6" t="s">
        <v>131</v>
      </c>
      <c r="C6" s="74"/>
      <c r="D6" s="9"/>
      <c r="E6" s="10"/>
      <c r="F6" s="10"/>
      <c r="G6" s="74">
        <v>0.031</v>
      </c>
      <c r="H6" s="9">
        <f>G6*4800</f>
        <v>148.8</v>
      </c>
      <c r="I6" s="74"/>
      <c r="J6" s="9"/>
      <c r="K6" s="9">
        <f t="shared" si="0"/>
        <v>148.8</v>
      </c>
    </row>
    <row r="7" ht="35" customHeight="1" spans="1:11">
      <c r="A7" s="6">
        <v>5</v>
      </c>
      <c r="B7" s="6" t="s">
        <v>132</v>
      </c>
      <c r="C7" s="72">
        <v>1.357</v>
      </c>
      <c r="D7" s="9">
        <f>C7*4500</f>
        <v>6106.5</v>
      </c>
      <c r="E7" s="10"/>
      <c r="F7" s="10"/>
      <c r="G7" s="72"/>
      <c r="H7" s="9"/>
      <c r="I7" s="74">
        <v>0.818</v>
      </c>
      <c r="J7" s="9">
        <f>I7*1800</f>
        <v>1472.4</v>
      </c>
      <c r="K7" s="9">
        <f t="shared" si="0"/>
        <v>7578.9</v>
      </c>
    </row>
    <row r="8" ht="35" customHeight="1" spans="1:11">
      <c r="A8" s="6">
        <v>6</v>
      </c>
      <c r="B8" s="6" t="s">
        <v>133</v>
      </c>
      <c r="C8" s="74">
        <v>0.205</v>
      </c>
      <c r="D8" s="9">
        <f>C8*4500</f>
        <v>922.5</v>
      </c>
      <c r="E8" s="10"/>
      <c r="F8" s="10"/>
      <c r="G8" s="74">
        <v>0.06</v>
      </c>
      <c r="H8" s="9">
        <f>G8*4800</f>
        <v>288</v>
      </c>
      <c r="I8" s="74"/>
      <c r="J8" s="9"/>
      <c r="K8" s="9">
        <f t="shared" si="0"/>
        <v>1210.5</v>
      </c>
    </row>
    <row r="9" ht="35" customHeight="1" spans="1:11">
      <c r="A9" s="6">
        <v>7</v>
      </c>
      <c r="B9" s="6" t="s">
        <v>134</v>
      </c>
      <c r="C9" s="74"/>
      <c r="D9" s="9"/>
      <c r="E9" s="10"/>
      <c r="F9" s="10"/>
      <c r="G9" s="74"/>
      <c r="H9" s="9"/>
      <c r="I9" s="74">
        <v>0.119</v>
      </c>
      <c r="J9" s="9">
        <f>I9*1800</f>
        <v>214.2</v>
      </c>
      <c r="K9" s="9">
        <f t="shared" si="0"/>
        <v>214.2</v>
      </c>
    </row>
    <row r="10" ht="35" customHeight="1" spans="1:11">
      <c r="A10" s="6">
        <v>8</v>
      </c>
      <c r="B10" s="6" t="s">
        <v>135</v>
      </c>
      <c r="C10" s="72">
        <v>0.374</v>
      </c>
      <c r="D10" s="9">
        <f t="shared" ref="D10:D17" si="1">C10*4500</f>
        <v>1683</v>
      </c>
      <c r="E10" s="10"/>
      <c r="F10" s="10"/>
      <c r="G10" s="74"/>
      <c r="H10" s="9"/>
      <c r="I10" s="74">
        <v>0.026</v>
      </c>
      <c r="J10" s="9">
        <f>I10*1800</f>
        <v>46.8</v>
      </c>
      <c r="K10" s="9">
        <f t="shared" si="0"/>
        <v>1729.8</v>
      </c>
    </row>
    <row r="11" ht="35" customHeight="1" spans="1:11">
      <c r="A11" s="6">
        <v>9</v>
      </c>
      <c r="B11" s="6" t="s">
        <v>136</v>
      </c>
      <c r="C11" s="72">
        <v>1.704</v>
      </c>
      <c r="D11" s="9">
        <f t="shared" si="1"/>
        <v>7668</v>
      </c>
      <c r="E11" s="10"/>
      <c r="F11" s="10"/>
      <c r="G11" s="72"/>
      <c r="H11" s="9"/>
      <c r="I11" s="74">
        <v>0.031</v>
      </c>
      <c r="J11" s="9">
        <f>I11*1800</f>
        <v>55.8</v>
      </c>
      <c r="K11" s="9">
        <f t="shared" si="0"/>
        <v>7723.8</v>
      </c>
    </row>
    <row r="12" ht="35" customHeight="1" spans="1:11">
      <c r="A12" s="6">
        <v>10</v>
      </c>
      <c r="B12" s="6" t="s">
        <v>137</v>
      </c>
      <c r="C12" s="72">
        <v>0.131</v>
      </c>
      <c r="D12" s="9">
        <f t="shared" si="1"/>
        <v>589.5</v>
      </c>
      <c r="E12" s="10"/>
      <c r="F12" s="10"/>
      <c r="G12" s="72"/>
      <c r="H12" s="9"/>
      <c r="I12" s="74"/>
      <c r="J12" s="9"/>
      <c r="K12" s="9">
        <f t="shared" si="0"/>
        <v>589.5</v>
      </c>
    </row>
    <row r="13" ht="35" customHeight="1" spans="1:11">
      <c r="A13" s="6">
        <v>11</v>
      </c>
      <c r="B13" s="6" t="s">
        <v>138</v>
      </c>
      <c r="C13" s="72">
        <v>0.203</v>
      </c>
      <c r="D13" s="9">
        <f t="shared" si="1"/>
        <v>913.5</v>
      </c>
      <c r="E13" s="10"/>
      <c r="F13" s="10"/>
      <c r="G13" s="74">
        <v>0.479</v>
      </c>
      <c r="H13" s="9">
        <f>G13*4800</f>
        <v>2299.2</v>
      </c>
      <c r="I13" s="74"/>
      <c r="J13" s="9"/>
      <c r="K13" s="9">
        <f t="shared" si="0"/>
        <v>3212.7</v>
      </c>
    </row>
    <row r="14" ht="35" customHeight="1" spans="1:11">
      <c r="A14" s="6">
        <v>12</v>
      </c>
      <c r="B14" s="6" t="s">
        <v>139</v>
      </c>
      <c r="C14" s="74">
        <v>1.234</v>
      </c>
      <c r="D14" s="9">
        <f t="shared" si="1"/>
        <v>5553</v>
      </c>
      <c r="E14" s="10"/>
      <c r="F14" s="10"/>
      <c r="G14" s="74">
        <v>0.213</v>
      </c>
      <c r="H14" s="9">
        <f>G14*4800</f>
        <v>1022.4</v>
      </c>
      <c r="I14" s="74"/>
      <c r="J14" s="9"/>
      <c r="K14" s="9">
        <f t="shared" si="0"/>
        <v>6575.4</v>
      </c>
    </row>
    <row r="15" ht="35" customHeight="1" spans="1:11">
      <c r="A15" s="6">
        <v>13</v>
      </c>
      <c r="B15" s="6" t="s">
        <v>140</v>
      </c>
      <c r="C15" s="74">
        <v>1.121</v>
      </c>
      <c r="D15" s="9">
        <f t="shared" si="1"/>
        <v>5044.5</v>
      </c>
      <c r="E15" s="10"/>
      <c r="F15" s="10"/>
      <c r="G15" s="74">
        <v>0.409</v>
      </c>
      <c r="H15" s="9">
        <f>G15*4800</f>
        <v>1963.2</v>
      </c>
      <c r="I15" s="74">
        <v>0.836</v>
      </c>
      <c r="J15" s="9">
        <f>I15*1800</f>
        <v>1504.8</v>
      </c>
      <c r="K15" s="9">
        <f t="shared" si="0"/>
        <v>8512.5</v>
      </c>
    </row>
    <row r="16" ht="35" customHeight="1" spans="1:11">
      <c r="A16" s="6">
        <v>14</v>
      </c>
      <c r="B16" s="6" t="s">
        <v>141</v>
      </c>
      <c r="C16" s="72">
        <v>1.263</v>
      </c>
      <c r="D16" s="9">
        <f t="shared" si="1"/>
        <v>5683.5</v>
      </c>
      <c r="E16" s="10"/>
      <c r="F16" s="10"/>
      <c r="G16" s="74"/>
      <c r="H16" s="9"/>
      <c r="I16" s="74"/>
      <c r="J16" s="9"/>
      <c r="K16" s="9">
        <f t="shared" si="0"/>
        <v>5683.5</v>
      </c>
    </row>
    <row r="17" ht="35" customHeight="1" spans="1:11">
      <c r="A17" s="6">
        <v>15</v>
      </c>
      <c r="B17" s="6" t="s">
        <v>142</v>
      </c>
      <c r="C17" s="74">
        <v>0.127</v>
      </c>
      <c r="D17" s="9">
        <f t="shared" si="1"/>
        <v>571.5</v>
      </c>
      <c r="E17" s="10"/>
      <c r="F17" s="10"/>
      <c r="G17" s="74"/>
      <c r="H17" s="9"/>
      <c r="I17" s="74"/>
      <c r="J17" s="9"/>
      <c r="K17" s="9">
        <f t="shared" si="0"/>
        <v>571.5</v>
      </c>
    </row>
    <row r="18" ht="35" customHeight="1" spans="1:11">
      <c r="A18" s="6">
        <v>16</v>
      </c>
      <c r="B18" s="6" t="s">
        <v>143</v>
      </c>
      <c r="C18" s="72"/>
      <c r="D18" s="9"/>
      <c r="E18" s="10"/>
      <c r="F18" s="10"/>
      <c r="G18" s="72"/>
      <c r="H18" s="9"/>
      <c r="I18" s="74">
        <v>0.183</v>
      </c>
      <c r="J18" s="9">
        <f>I18*1800</f>
        <v>329.4</v>
      </c>
      <c r="K18" s="9">
        <f t="shared" si="0"/>
        <v>329.4</v>
      </c>
    </row>
    <row r="19" ht="35" customHeight="1" spans="1:11">
      <c r="A19" s="6">
        <v>17</v>
      </c>
      <c r="B19" s="6" t="s">
        <v>144</v>
      </c>
      <c r="C19" s="72">
        <v>0.306</v>
      </c>
      <c r="D19" s="9">
        <f>C19*4500</f>
        <v>1377</v>
      </c>
      <c r="E19" s="10"/>
      <c r="F19" s="10"/>
      <c r="G19" s="74">
        <v>0.167</v>
      </c>
      <c r="H19" s="9">
        <f>G19*4800</f>
        <v>801.6</v>
      </c>
      <c r="I19" s="74"/>
      <c r="J19" s="9"/>
      <c r="K19" s="9">
        <f t="shared" si="0"/>
        <v>2178.6</v>
      </c>
    </row>
    <row r="20" ht="35" customHeight="1" spans="1:11">
      <c r="A20" s="6">
        <v>18</v>
      </c>
      <c r="B20" s="6" t="s">
        <v>145</v>
      </c>
      <c r="C20" s="74"/>
      <c r="D20" s="9"/>
      <c r="E20" s="10"/>
      <c r="F20" s="10"/>
      <c r="G20" s="74">
        <v>0.223</v>
      </c>
      <c r="H20" s="9">
        <f>G20*4800</f>
        <v>1070.4</v>
      </c>
      <c r="I20" s="74"/>
      <c r="J20" s="9"/>
      <c r="K20" s="9">
        <f t="shared" si="0"/>
        <v>1070.4</v>
      </c>
    </row>
    <row r="21" ht="35" customHeight="1" spans="1:11">
      <c r="A21" s="6">
        <v>19</v>
      </c>
      <c r="B21" s="6" t="s">
        <v>146</v>
      </c>
      <c r="C21" s="72">
        <v>0.359</v>
      </c>
      <c r="D21" s="9">
        <f t="shared" ref="D21:D26" si="2">C21*4500</f>
        <v>1615.5</v>
      </c>
      <c r="E21" s="10"/>
      <c r="F21" s="10"/>
      <c r="G21" s="72"/>
      <c r="H21" s="9"/>
      <c r="I21" s="72"/>
      <c r="J21" s="9"/>
      <c r="K21" s="9">
        <f t="shared" si="0"/>
        <v>1615.5</v>
      </c>
    </row>
    <row r="22" ht="35" customHeight="1" spans="1:11">
      <c r="A22" s="6">
        <v>20</v>
      </c>
      <c r="B22" s="6" t="s">
        <v>147</v>
      </c>
      <c r="C22" s="74">
        <v>8.346</v>
      </c>
      <c r="D22" s="9">
        <f t="shared" si="2"/>
        <v>37557</v>
      </c>
      <c r="E22" s="10"/>
      <c r="F22" s="10"/>
      <c r="G22" s="74"/>
      <c r="H22" s="9"/>
      <c r="I22" s="74"/>
      <c r="J22" s="9"/>
      <c r="K22" s="9">
        <f t="shared" si="0"/>
        <v>37557</v>
      </c>
    </row>
    <row r="23" ht="35" customHeight="1" spans="1:11">
      <c r="A23" s="6">
        <v>21</v>
      </c>
      <c r="B23" s="6" t="s">
        <v>148</v>
      </c>
      <c r="C23" s="74">
        <v>2.876</v>
      </c>
      <c r="D23" s="9">
        <f t="shared" si="2"/>
        <v>12942</v>
      </c>
      <c r="E23" s="10"/>
      <c r="F23" s="10"/>
      <c r="G23" s="74">
        <v>0.311</v>
      </c>
      <c r="H23" s="9">
        <f>G23*4800</f>
        <v>1492.8</v>
      </c>
      <c r="I23" s="74">
        <v>2.508</v>
      </c>
      <c r="J23" s="9">
        <f>I23*1800</f>
        <v>4514.4</v>
      </c>
      <c r="K23" s="9">
        <f t="shared" si="0"/>
        <v>18949.2</v>
      </c>
    </row>
    <row r="24" ht="35" customHeight="1" spans="1:11">
      <c r="A24" s="6">
        <v>22</v>
      </c>
      <c r="B24" s="6" t="s">
        <v>149</v>
      </c>
      <c r="C24" s="83">
        <v>0.547</v>
      </c>
      <c r="D24" s="9">
        <f t="shared" si="2"/>
        <v>2461.5</v>
      </c>
      <c r="E24" s="10"/>
      <c r="F24" s="10"/>
      <c r="G24" s="83">
        <v>0.424</v>
      </c>
      <c r="H24" s="9">
        <f>G24*4800</f>
        <v>2035.2</v>
      </c>
      <c r="I24" s="83">
        <v>0.135</v>
      </c>
      <c r="J24" s="9">
        <f>I24*1800</f>
        <v>243</v>
      </c>
      <c r="K24" s="9">
        <f t="shared" si="0"/>
        <v>4739.7</v>
      </c>
    </row>
    <row r="25" ht="35" customHeight="1" spans="1:11">
      <c r="A25" s="6">
        <v>23</v>
      </c>
      <c r="B25" s="6" t="s">
        <v>150</v>
      </c>
      <c r="C25" s="83">
        <v>0.017</v>
      </c>
      <c r="D25" s="9">
        <f t="shared" si="2"/>
        <v>76.5</v>
      </c>
      <c r="E25" s="10"/>
      <c r="F25" s="10"/>
      <c r="G25" s="83"/>
      <c r="H25" s="9"/>
      <c r="I25" s="83"/>
      <c r="J25" s="9"/>
      <c r="K25" s="9">
        <f t="shared" si="0"/>
        <v>76.5</v>
      </c>
    </row>
    <row r="26" ht="35" customHeight="1" spans="1:11">
      <c r="A26" s="6">
        <v>24</v>
      </c>
      <c r="B26" s="6" t="s">
        <v>151</v>
      </c>
      <c r="C26" s="83">
        <v>0.2</v>
      </c>
      <c r="D26" s="9">
        <f t="shared" si="2"/>
        <v>900</v>
      </c>
      <c r="E26" s="10"/>
      <c r="F26" s="10"/>
      <c r="G26" s="83"/>
      <c r="H26" s="9"/>
      <c r="I26" s="83"/>
      <c r="J26" s="9"/>
      <c r="K26" s="9">
        <f t="shared" si="0"/>
        <v>900</v>
      </c>
    </row>
    <row r="27" ht="35" customHeight="1" spans="1:11">
      <c r="A27" s="84" t="s">
        <v>33</v>
      </c>
      <c r="B27" s="75"/>
      <c r="C27" s="41">
        <f>SUM(C3:C26)</f>
        <v>24.221</v>
      </c>
      <c r="D27" s="42">
        <f>SUM(D3:D26)</f>
        <v>108994.5</v>
      </c>
      <c r="E27" s="41"/>
      <c r="F27" s="41"/>
      <c r="G27" s="41">
        <f>SUM(G3:G26)</f>
        <v>2.734</v>
      </c>
      <c r="H27" s="42">
        <f>SUM(H3:H26)</f>
        <v>13123.2</v>
      </c>
      <c r="I27" s="41">
        <f>SUM(I3:I26)</f>
        <v>4.856</v>
      </c>
      <c r="J27" s="42">
        <f>SUM(J3:J26)</f>
        <v>8740.8</v>
      </c>
      <c r="K27" s="42">
        <f>SUM(K3:K26)</f>
        <v>130858.5</v>
      </c>
    </row>
  </sheetData>
  <mergeCells count="2">
    <mergeCell ref="A1:K1"/>
    <mergeCell ref="A27:B27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1" sqref="A1:K1"/>
    </sheetView>
  </sheetViews>
  <sheetFormatPr defaultColWidth="9" defaultRowHeight="13.5"/>
  <cols>
    <col min="3" max="3" width="9.25"/>
    <col min="4" max="4" width="11.125" customWidth="1"/>
    <col min="8" max="8" width="10.875" customWidth="1"/>
    <col min="9" max="9" width="9.25"/>
    <col min="10" max="10" width="10.75" customWidth="1"/>
    <col min="11" max="11" width="13.375" customWidth="1"/>
  </cols>
  <sheetData>
    <row r="1" ht="8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6">
        <v>1</v>
      </c>
      <c r="B3" s="6" t="s">
        <v>152</v>
      </c>
      <c r="C3" s="23">
        <v>0.835</v>
      </c>
      <c r="D3" s="9">
        <f>C3*4500</f>
        <v>3757.5</v>
      </c>
      <c r="E3" s="10"/>
      <c r="F3" s="10"/>
      <c r="G3" s="23"/>
      <c r="H3" s="9"/>
      <c r="I3" s="23"/>
      <c r="J3" s="9"/>
      <c r="K3" s="9">
        <f t="shared" ref="K3:K18" si="0">J3+H3+D3</f>
        <v>3757.5</v>
      </c>
    </row>
    <row r="4" ht="35" customHeight="1" spans="1:11">
      <c r="A4" s="6">
        <v>2</v>
      </c>
      <c r="B4" s="6" t="s">
        <v>153</v>
      </c>
      <c r="C4" s="23"/>
      <c r="D4" s="9"/>
      <c r="E4" s="10"/>
      <c r="F4" s="10"/>
      <c r="G4" s="23"/>
      <c r="H4" s="9"/>
      <c r="I4" s="23">
        <v>0.888</v>
      </c>
      <c r="J4" s="9">
        <f>I4*1800</f>
        <v>1598.4</v>
      </c>
      <c r="K4" s="9">
        <f t="shared" si="0"/>
        <v>1598.4</v>
      </c>
    </row>
    <row r="5" ht="35" customHeight="1" spans="1:11">
      <c r="A5" s="6">
        <v>3</v>
      </c>
      <c r="B5" s="6" t="s">
        <v>154</v>
      </c>
      <c r="C5" s="23">
        <v>1.377</v>
      </c>
      <c r="D5" s="9">
        <f>C5*4500</f>
        <v>6196.5</v>
      </c>
      <c r="E5" s="10"/>
      <c r="F5" s="10"/>
      <c r="G5" s="23"/>
      <c r="H5" s="9"/>
      <c r="I5" s="23">
        <v>0.323</v>
      </c>
      <c r="J5" s="9">
        <f>I5*1800</f>
        <v>581.4</v>
      </c>
      <c r="K5" s="9">
        <f t="shared" si="0"/>
        <v>6777.9</v>
      </c>
    </row>
    <row r="6" ht="35" customHeight="1" spans="1:11">
      <c r="A6" s="6">
        <v>4</v>
      </c>
      <c r="B6" s="6" t="s">
        <v>155</v>
      </c>
      <c r="C6" s="23"/>
      <c r="D6" s="9"/>
      <c r="E6" s="10"/>
      <c r="F6" s="10"/>
      <c r="G6" s="23"/>
      <c r="H6" s="9"/>
      <c r="I6" s="23">
        <v>0.424</v>
      </c>
      <c r="J6" s="9">
        <f>I6*1800</f>
        <v>763.2</v>
      </c>
      <c r="K6" s="9">
        <f t="shared" si="0"/>
        <v>763.2</v>
      </c>
    </row>
    <row r="7" ht="35" customHeight="1" spans="1:11">
      <c r="A7" s="6">
        <v>5</v>
      </c>
      <c r="B7" s="6" t="s">
        <v>156</v>
      </c>
      <c r="C7" s="23">
        <v>0.543</v>
      </c>
      <c r="D7" s="9">
        <f>C7*4500</f>
        <v>2443.5</v>
      </c>
      <c r="E7" s="10"/>
      <c r="F7" s="10"/>
      <c r="G7" s="23">
        <v>0.314</v>
      </c>
      <c r="H7" s="9">
        <f>G7*4800</f>
        <v>1507.2</v>
      </c>
      <c r="I7" s="23">
        <v>2.012</v>
      </c>
      <c r="J7" s="9">
        <f>I7*1800</f>
        <v>3621.6</v>
      </c>
      <c r="K7" s="9">
        <f t="shared" si="0"/>
        <v>7572.3</v>
      </c>
    </row>
    <row r="8" ht="35" customHeight="1" spans="1:11">
      <c r="A8" s="6">
        <v>6</v>
      </c>
      <c r="B8" s="6" t="s">
        <v>157</v>
      </c>
      <c r="C8" s="23">
        <v>0.069</v>
      </c>
      <c r="D8" s="9">
        <f>C8*4500</f>
        <v>310.5</v>
      </c>
      <c r="E8" s="10"/>
      <c r="F8" s="10"/>
      <c r="G8" s="23">
        <v>0.376</v>
      </c>
      <c r="H8" s="9">
        <f>G8*4800</f>
        <v>1804.8</v>
      </c>
      <c r="I8" s="23"/>
      <c r="J8" s="9">
        <f>I8*1800</f>
        <v>0</v>
      </c>
      <c r="K8" s="9">
        <f t="shared" si="0"/>
        <v>2115.3</v>
      </c>
    </row>
    <row r="9" ht="35" customHeight="1" spans="1:11">
      <c r="A9" s="6">
        <v>7</v>
      </c>
      <c r="B9" s="6" t="s">
        <v>127</v>
      </c>
      <c r="C9" s="23"/>
      <c r="D9" s="9"/>
      <c r="E9" s="10"/>
      <c r="F9" s="10"/>
      <c r="G9" s="23"/>
      <c r="H9" s="9"/>
      <c r="I9" s="23"/>
      <c r="J9" s="9"/>
      <c r="K9" s="9">
        <f t="shared" si="0"/>
        <v>0</v>
      </c>
    </row>
    <row r="10" ht="35" customHeight="1" spans="1:11">
      <c r="A10" s="6">
        <v>8</v>
      </c>
      <c r="B10" s="6" t="s">
        <v>158</v>
      </c>
      <c r="C10" s="23">
        <v>1.999</v>
      </c>
      <c r="D10" s="9">
        <f>C10*4500</f>
        <v>8995.5</v>
      </c>
      <c r="E10" s="10"/>
      <c r="F10" s="10"/>
      <c r="G10" s="23"/>
      <c r="H10" s="9"/>
      <c r="I10" s="23"/>
      <c r="J10" s="9"/>
      <c r="K10" s="9">
        <f t="shared" si="0"/>
        <v>8995.5</v>
      </c>
    </row>
    <row r="11" ht="35" customHeight="1" spans="1:11">
      <c r="A11" s="6">
        <v>9</v>
      </c>
      <c r="B11" s="6" t="s">
        <v>159</v>
      </c>
      <c r="C11" s="23">
        <v>0.754</v>
      </c>
      <c r="D11" s="9">
        <f>C11*4500</f>
        <v>3393</v>
      </c>
      <c r="E11" s="10"/>
      <c r="F11" s="10"/>
      <c r="G11" s="23"/>
      <c r="H11" s="9"/>
      <c r="I11" s="23"/>
      <c r="J11" s="9"/>
      <c r="K11" s="9">
        <f t="shared" si="0"/>
        <v>3393</v>
      </c>
    </row>
    <row r="12" ht="35" customHeight="1" spans="1:11">
      <c r="A12" s="6">
        <v>10</v>
      </c>
      <c r="B12" s="6" t="s">
        <v>160</v>
      </c>
      <c r="C12" s="23"/>
      <c r="D12" s="9"/>
      <c r="E12" s="10"/>
      <c r="F12" s="10"/>
      <c r="G12" s="23"/>
      <c r="H12" s="9"/>
      <c r="I12" s="23"/>
      <c r="J12" s="9"/>
      <c r="K12" s="9">
        <f t="shared" si="0"/>
        <v>0</v>
      </c>
    </row>
    <row r="13" ht="35" customHeight="1" spans="1:11">
      <c r="A13" s="6">
        <v>11</v>
      </c>
      <c r="B13" s="6" t="s">
        <v>161</v>
      </c>
      <c r="C13" s="23">
        <v>0.517</v>
      </c>
      <c r="D13" s="9">
        <f>C13*4500</f>
        <v>2326.5</v>
      </c>
      <c r="E13" s="10"/>
      <c r="F13" s="10"/>
      <c r="G13" s="23"/>
      <c r="H13" s="9"/>
      <c r="I13" s="23">
        <v>0.489</v>
      </c>
      <c r="J13" s="9">
        <f>I13*1800</f>
        <v>880.2</v>
      </c>
      <c r="K13" s="9">
        <f t="shared" si="0"/>
        <v>3206.7</v>
      </c>
    </row>
    <row r="14" ht="35" customHeight="1" spans="1:11">
      <c r="A14" s="6">
        <v>12</v>
      </c>
      <c r="B14" s="6" t="s">
        <v>162</v>
      </c>
      <c r="C14" s="23"/>
      <c r="D14" s="9"/>
      <c r="E14" s="10"/>
      <c r="F14" s="10"/>
      <c r="G14" s="23"/>
      <c r="H14" s="9"/>
      <c r="I14" s="23"/>
      <c r="J14" s="9"/>
      <c r="K14" s="9">
        <f t="shared" si="0"/>
        <v>0</v>
      </c>
    </row>
    <row r="15" ht="35" customHeight="1" spans="1:11">
      <c r="A15" s="6">
        <v>13</v>
      </c>
      <c r="B15" s="6" t="s">
        <v>163</v>
      </c>
      <c r="C15" s="23">
        <v>0.057</v>
      </c>
      <c r="D15" s="9">
        <f>C15*4500</f>
        <v>256.5</v>
      </c>
      <c r="E15" s="10"/>
      <c r="F15" s="10"/>
      <c r="G15" s="23"/>
      <c r="H15" s="9"/>
      <c r="I15" s="23"/>
      <c r="J15" s="9"/>
      <c r="K15" s="9">
        <f t="shared" si="0"/>
        <v>256.5</v>
      </c>
    </row>
    <row r="16" ht="35" customHeight="1" spans="1:11">
      <c r="A16" s="6">
        <v>14</v>
      </c>
      <c r="B16" s="6" t="s">
        <v>164</v>
      </c>
      <c r="C16" s="23">
        <v>3.033</v>
      </c>
      <c r="D16" s="9">
        <f>C16*4500</f>
        <v>13648.5</v>
      </c>
      <c r="E16" s="10"/>
      <c r="F16" s="10"/>
      <c r="G16" s="23"/>
      <c r="H16" s="9"/>
      <c r="I16" s="23">
        <v>0.339</v>
      </c>
      <c r="J16" s="9">
        <f>I16*1800</f>
        <v>610.2</v>
      </c>
      <c r="K16" s="9">
        <f t="shared" si="0"/>
        <v>14258.7</v>
      </c>
    </row>
    <row r="17" ht="35" customHeight="1" spans="1:11">
      <c r="A17" s="6">
        <v>15</v>
      </c>
      <c r="B17" s="6" t="s">
        <v>137</v>
      </c>
      <c r="C17" s="23">
        <v>0.856</v>
      </c>
      <c r="D17" s="9">
        <f>C17*4500</f>
        <v>3852</v>
      </c>
      <c r="E17" s="10"/>
      <c r="F17" s="10"/>
      <c r="G17" s="23"/>
      <c r="H17" s="9"/>
      <c r="I17" s="23"/>
      <c r="J17" s="9"/>
      <c r="K17" s="9">
        <f t="shared" si="0"/>
        <v>3852</v>
      </c>
    </row>
    <row r="18" ht="35" customHeight="1" spans="1:11">
      <c r="A18" s="6">
        <v>16</v>
      </c>
      <c r="B18" s="6" t="s">
        <v>165</v>
      </c>
      <c r="C18" s="23"/>
      <c r="D18" s="9"/>
      <c r="E18" s="10"/>
      <c r="F18" s="10"/>
      <c r="G18" s="23">
        <v>0.024</v>
      </c>
      <c r="H18" s="9">
        <f>G18*4800</f>
        <v>115.2</v>
      </c>
      <c r="I18" s="23"/>
      <c r="J18" s="9"/>
      <c r="K18" s="9">
        <f t="shared" si="0"/>
        <v>115.2</v>
      </c>
    </row>
    <row r="19" ht="35" customHeight="1" spans="1:11">
      <c r="A19" s="6">
        <v>17</v>
      </c>
      <c r="B19" s="6" t="s">
        <v>166</v>
      </c>
      <c r="C19" s="23"/>
      <c r="D19" s="9"/>
      <c r="E19" s="10"/>
      <c r="F19" s="10"/>
      <c r="G19" s="23"/>
      <c r="H19" s="9"/>
      <c r="I19" s="23"/>
      <c r="J19" s="9"/>
      <c r="K19" s="9"/>
    </row>
    <row r="20" ht="35" customHeight="1" spans="1:11">
      <c r="A20" s="6">
        <v>18</v>
      </c>
      <c r="B20" s="6" t="s">
        <v>167</v>
      </c>
      <c r="C20" s="23"/>
      <c r="D20" s="9"/>
      <c r="E20" s="10"/>
      <c r="F20" s="10"/>
      <c r="G20" s="23"/>
      <c r="H20" s="9"/>
      <c r="I20" s="23"/>
      <c r="J20" s="9"/>
      <c r="K20" s="9"/>
    </row>
    <row r="21" ht="35" customHeight="1" spans="1:11">
      <c r="A21" s="6">
        <v>19</v>
      </c>
      <c r="B21" s="6" t="s">
        <v>168</v>
      </c>
      <c r="C21" s="23"/>
      <c r="D21" s="9"/>
      <c r="E21" s="10"/>
      <c r="F21" s="10"/>
      <c r="G21" s="23"/>
      <c r="H21" s="9"/>
      <c r="I21" s="23"/>
      <c r="J21" s="9"/>
      <c r="K21" s="9"/>
    </row>
    <row r="22" ht="35" customHeight="1" spans="1:11">
      <c r="A22" s="6">
        <v>20</v>
      </c>
      <c r="B22" s="6" t="s">
        <v>169</v>
      </c>
      <c r="C22" s="23"/>
      <c r="D22" s="9"/>
      <c r="E22" s="10"/>
      <c r="F22" s="10"/>
      <c r="G22" s="23"/>
      <c r="H22" s="9"/>
      <c r="I22" s="23"/>
      <c r="J22" s="9"/>
      <c r="K22" s="9"/>
    </row>
    <row r="23" ht="35" customHeight="1" spans="1:11">
      <c r="A23" s="6">
        <v>21</v>
      </c>
      <c r="B23" s="6" t="s">
        <v>170</v>
      </c>
      <c r="C23" s="23"/>
      <c r="D23" s="9"/>
      <c r="E23" s="10"/>
      <c r="F23" s="10"/>
      <c r="G23" s="23"/>
      <c r="H23" s="9"/>
      <c r="I23" s="23">
        <v>1.425</v>
      </c>
      <c r="J23" s="9">
        <f>I23*1800</f>
        <v>2565</v>
      </c>
      <c r="K23" s="9">
        <f t="shared" ref="K23:K36" si="1">J23+H23+D23</f>
        <v>2565</v>
      </c>
    </row>
    <row r="24" ht="35" customHeight="1" spans="1:11">
      <c r="A24" s="6">
        <v>22</v>
      </c>
      <c r="B24" s="6" t="s">
        <v>171</v>
      </c>
      <c r="C24" s="23"/>
      <c r="D24" s="9"/>
      <c r="E24" s="10"/>
      <c r="F24" s="10"/>
      <c r="G24" s="23"/>
      <c r="H24" s="9"/>
      <c r="I24" s="23"/>
      <c r="J24" s="9">
        <f>I24*1800</f>
        <v>0</v>
      </c>
      <c r="K24" s="9">
        <f t="shared" si="1"/>
        <v>0</v>
      </c>
    </row>
    <row r="25" ht="35" customHeight="1" spans="1:11">
      <c r="A25" s="6">
        <v>23</v>
      </c>
      <c r="B25" s="6" t="s">
        <v>172</v>
      </c>
      <c r="C25" s="23">
        <v>1.173</v>
      </c>
      <c r="D25" s="9">
        <f>C25*4500</f>
        <v>5278.5</v>
      </c>
      <c r="E25" s="10"/>
      <c r="F25" s="10"/>
      <c r="G25" s="23"/>
      <c r="H25" s="9"/>
      <c r="I25" s="23">
        <v>0.339</v>
      </c>
      <c r="J25" s="9">
        <f>I25*1800</f>
        <v>610.2</v>
      </c>
      <c r="K25" s="9">
        <f t="shared" si="1"/>
        <v>5888.7</v>
      </c>
    </row>
    <row r="26" ht="35" customHeight="1" spans="1:11">
      <c r="A26" s="6">
        <v>24</v>
      </c>
      <c r="B26" s="6" t="s">
        <v>173</v>
      </c>
      <c r="C26" s="23">
        <v>0.309</v>
      </c>
      <c r="D26" s="9">
        <f>C26*4500</f>
        <v>1390.5</v>
      </c>
      <c r="E26" s="10"/>
      <c r="F26" s="10"/>
      <c r="G26" s="23"/>
      <c r="H26" s="9"/>
      <c r="I26" s="23"/>
      <c r="J26" s="9"/>
      <c r="K26" s="9">
        <f t="shared" si="1"/>
        <v>1390.5</v>
      </c>
    </row>
    <row r="27" ht="35" customHeight="1" spans="1:11">
      <c r="A27" s="6">
        <v>25</v>
      </c>
      <c r="B27" s="6" t="s">
        <v>174</v>
      </c>
      <c r="C27" s="23">
        <v>0.875</v>
      </c>
      <c r="D27" s="9">
        <f>C27*4500</f>
        <v>3937.5</v>
      </c>
      <c r="E27" s="10"/>
      <c r="F27" s="10"/>
      <c r="G27" s="23"/>
      <c r="H27" s="9"/>
      <c r="I27" s="23">
        <v>4.457</v>
      </c>
      <c r="J27" s="9">
        <f>I27*1800</f>
        <v>8022.6</v>
      </c>
      <c r="K27" s="9">
        <f t="shared" si="1"/>
        <v>11960.1</v>
      </c>
    </row>
    <row r="28" ht="35" customHeight="1" spans="1:11">
      <c r="A28" s="6">
        <v>26</v>
      </c>
      <c r="B28" s="6" t="s">
        <v>175</v>
      </c>
      <c r="C28" s="23">
        <v>2.106</v>
      </c>
      <c r="D28" s="9">
        <f>C28*4500</f>
        <v>9477</v>
      </c>
      <c r="E28" s="10"/>
      <c r="F28" s="10"/>
      <c r="G28" s="23"/>
      <c r="H28" s="9"/>
      <c r="I28" s="23"/>
      <c r="J28" s="9"/>
      <c r="K28" s="9">
        <f t="shared" si="1"/>
        <v>9477</v>
      </c>
    </row>
    <row r="29" ht="35" customHeight="1" spans="1:11">
      <c r="A29" s="6">
        <v>27</v>
      </c>
      <c r="B29" s="6" t="s">
        <v>176</v>
      </c>
      <c r="C29" s="23">
        <v>0.363</v>
      </c>
      <c r="D29" s="9">
        <f>C29*4500</f>
        <v>1633.5</v>
      </c>
      <c r="E29" s="10"/>
      <c r="F29" s="10"/>
      <c r="G29" s="23">
        <v>0.232</v>
      </c>
      <c r="H29" s="9">
        <f>G29*4800</f>
        <v>1113.6</v>
      </c>
      <c r="I29" s="23"/>
      <c r="J29" s="9"/>
      <c r="K29" s="9">
        <f t="shared" si="1"/>
        <v>2747.1</v>
      </c>
    </row>
    <row r="30" ht="35" customHeight="1" spans="1:11">
      <c r="A30" s="6">
        <v>28</v>
      </c>
      <c r="B30" s="6" t="s">
        <v>177</v>
      </c>
      <c r="C30" s="23"/>
      <c r="D30" s="9"/>
      <c r="E30" s="10"/>
      <c r="F30" s="10"/>
      <c r="G30" s="23"/>
      <c r="H30" s="9"/>
      <c r="I30" s="23">
        <v>0.311</v>
      </c>
      <c r="J30" s="9">
        <f>I30*1800</f>
        <v>559.8</v>
      </c>
      <c r="K30" s="9">
        <f t="shared" si="1"/>
        <v>559.8</v>
      </c>
    </row>
    <row r="31" ht="35" customHeight="1" spans="1:11">
      <c r="A31" s="6">
        <v>29</v>
      </c>
      <c r="B31" s="6" t="s">
        <v>178</v>
      </c>
      <c r="C31" s="23">
        <v>0.535</v>
      </c>
      <c r="D31" s="9">
        <f t="shared" ref="D31:D36" si="2">C31*4500</f>
        <v>2407.5</v>
      </c>
      <c r="E31" s="10"/>
      <c r="F31" s="10"/>
      <c r="G31" s="23"/>
      <c r="H31" s="9"/>
      <c r="I31" s="23"/>
      <c r="J31" s="9"/>
      <c r="K31" s="9">
        <f t="shared" si="1"/>
        <v>2407.5</v>
      </c>
    </row>
    <row r="32" ht="35" customHeight="1" spans="1:11">
      <c r="A32" s="6">
        <v>30</v>
      </c>
      <c r="B32" s="6" t="s">
        <v>123</v>
      </c>
      <c r="C32" s="23">
        <v>0.562</v>
      </c>
      <c r="D32" s="9">
        <f t="shared" si="2"/>
        <v>2529</v>
      </c>
      <c r="E32" s="10"/>
      <c r="F32" s="10"/>
      <c r="G32" s="23"/>
      <c r="H32" s="9"/>
      <c r="I32" s="23"/>
      <c r="J32" s="9"/>
      <c r="K32" s="9">
        <f t="shared" si="1"/>
        <v>2529</v>
      </c>
    </row>
    <row r="33" ht="35" customHeight="1" spans="1:11">
      <c r="A33" s="6">
        <v>31</v>
      </c>
      <c r="B33" s="6" t="s">
        <v>179</v>
      </c>
      <c r="C33" s="23">
        <v>1.609</v>
      </c>
      <c r="D33" s="9">
        <f t="shared" si="2"/>
        <v>7240.5</v>
      </c>
      <c r="E33" s="10"/>
      <c r="F33" s="10"/>
      <c r="G33" s="23">
        <v>0.754</v>
      </c>
      <c r="H33" s="9">
        <f>G33*4800</f>
        <v>3619.2</v>
      </c>
      <c r="I33" s="23"/>
      <c r="J33" s="9"/>
      <c r="K33" s="9">
        <f t="shared" si="1"/>
        <v>10859.7</v>
      </c>
    </row>
    <row r="34" ht="35" customHeight="1" spans="1:11">
      <c r="A34" s="6">
        <v>32</v>
      </c>
      <c r="B34" s="6" t="s">
        <v>180</v>
      </c>
      <c r="C34" s="23">
        <v>2.483</v>
      </c>
      <c r="D34" s="9">
        <f t="shared" si="2"/>
        <v>11173.5</v>
      </c>
      <c r="E34" s="10"/>
      <c r="F34" s="10"/>
      <c r="G34" s="23">
        <v>0.061</v>
      </c>
      <c r="H34" s="9">
        <f>G34*4800</f>
        <v>292.8</v>
      </c>
      <c r="I34" s="23">
        <v>0.851</v>
      </c>
      <c r="J34" s="9">
        <f>I34*1800</f>
        <v>1531.8</v>
      </c>
      <c r="K34" s="9">
        <f t="shared" si="1"/>
        <v>12998.1</v>
      </c>
    </row>
    <row r="35" ht="35" customHeight="1" spans="1:11">
      <c r="A35" s="6">
        <v>33</v>
      </c>
      <c r="B35" s="6" t="s">
        <v>181</v>
      </c>
      <c r="C35" s="23">
        <v>0.102</v>
      </c>
      <c r="D35" s="9">
        <f t="shared" si="2"/>
        <v>459</v>
      </c>
      <c r="E35" s="10"/>
      <c r="F35" s="10"/>
      <c r="G35" s="23"/>
      <c r="H35" s="9"/>
      <c r="I35" s="23">
        <v>0.125</v>
      </c>
      <c r="J35" s="9">
        <f>I35*1800</f>
        <v>225</v>
      </c>
      <c r="K35" s="9">
        <f t="shared" si="1"/>
        <v>684</v>
      </c>
    </row>
    <row r="36" ht="35" customHeight="1" spans="1:11">
      <c r="A36" s="6">
        <v>34</v>
      </c>
      <c r="B36" s="6" t="s">
        <v>182</v>
      </c>
      <c r="C36" s="23">
        <v>1.902</v>
      </c>
      <c r="D36" s="9">
        <f t="shared" si="2"/>
        <v>8559</v>
      </c>
      <c r="E36" s="10"/>
      <c r="F36" s="10"/>
      <c r="G36" s="23"/>
      <c r="H36" s="9"/>
      <c r="I36" s="23"/>
      <c r="J36" s="9"/>
      <c r="K36" s="9">
        <f t="shared" si="1"/>
        <v>8559</v>
      </c>
    </row>
    <row r="37" s="82" customFormat="1" ht="35" customHeight="1" spans="1:11">
      <c r="A37" s="80" t="s">
        <v>33</v>
      </c>
      <c r="B37" s="81"/>
      <c r="C37" s="15">
        <f>SUM(C3:C36)</f>
        <v>22.059</v>
      </c>
      <c r="D37" s="16">
        <f>SUM(D3:D36)</f>
        <v>99265.5</v>
      </c>
      <c r="E37" s="15"/>
      <c r="F37" s="15"/>
      <c r="G37" s="15">
        <f>SUM(G3:G36)</f>
        <v>1.761</v>
      </c>
      <c r="H37" s="16">
        <f>SUM(H3:H36)</f>
        <v>8452.8</v>
      </c>
      <c r="I37" s="15">
        <f>SUM(I3:I36)</f>
        <v>11.983</v>
      </c>
      <c r="J37" s="16">
        <f>SUM(J3:J36)</f>
        <v>21569.4</v>
      </c>
      <c r="K37" s="16">
        <f>SUM(K3:K36)</f>
        <v>129287.7</v>
      </c>
    </row>
  </sheetData>
  <mergeCells count="2">
    <mergeCell ref="A1:K1"/>
    <mergeCell ref="A37:B3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:K1"/>
    </sheetView>
  </sheetViews>
  <sheetFormatPr defaultColWidth="9" defaultRowHeight="13.5" outlineLevelRow="4"/>
  <cols>
    <col min="5" max="5" width="7.625" customWidth="1"/>
    <col min="6" max="6" width="7.875" customWidth="1"/>
    <col min="9" max="9" width="11.125" customWidth="1"/>
    <col min="10" max="10" width="11.5" customWidth="1"/>
    <col min="11" max="11" width="12.375" customWidth="1"/>
  </cols>
  <sheetData>
    <row r="1" ht="6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76" t="s">
        <v>2</v>
      </c>
      <c r="C2" s="3" t="s">
        <v>3</v>
      </c>
      <c r="D2" s="3" t="s">
        <v>4</v>
      </c>
      <c r="E2" s="5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40" customHeight="1" spans="1:11">
      <c r="A3" s="77">
        <v>1</v>
      </c>
      <c r="B3" s="71" t="s">
        <v>183</v>
      </c>
      <c r="C3" s="78"/>
      <c r="D3" s="6">
        <f>C3*4500</f>
        <v>0</v>
      </c>
      <c r="E3" s="6"/>
      <c r="F3" s="6"/>
      <c r="G3" s="6"/>
      <c r="H3" s="6"/>
      <c r="I3" s="79">
        <v>0.623</v>
      </c>
      <c r="J3" s="6">
        <f>I3*1800</f>
        <v>1121.4</v>
      </c>
      <c r="K3" s="6">
        <f>J3+D3</f>
        <v>1121.4</v>
      </c>
    </row>
    <row r="4" ht="40" customHeight="1" spans="1:11">
      <c r="A4" s="77">
        <v>2</v>
      </c>
      <c r="B4" s="71" t="s">
        <v>184</v>
      </c>
      <c r="C4" s="79">
        <v>1.948</v>
      </c>
      <c r="D4" s="6">
        <f>C4*4500</f>
        <v>8766</v>
      </c>
      <c r="E4" s="6"/>
      <c r="F4" s="6"/>
      <c r="G4" s="6"/>
      <c r="H4" s="6"/>
      <c r="I4" s="79">
        <v>0.98</v>
      </c>
      <c r="J4" s="6">
        <f>I4*1800</f>
        <v>1764</v>
      </c>
      <c r="K4" s="6">
        <f>J4+D4</f>
        <v>10530</v>
      </c>
    </row>
    <row r="5" ht="40" customHeight="1" spans="1:11">
      <c r="A5" s="80" t="s">
        <v>33</v>
      </c>
      <c r="B5" s="81"/>
      <c r="C5" s="2">
        <f>SUM(C3:C4)</f>
        <v>1.948</v>
      </c>
      <c r="D5" s="2">
        <f>SUM(D3:D4)</f>
        <v>8766</v>
      </c>
      <c r="E5" s="37"/>
      <c r="F5" s="37"/>
      <c r="G5" s="37"/>
      <c r="H5" s="37"/>
      <c r="I5" s="37">
        <f>SUM(I3:I4)</f>
        <v>1.603</v>
      </c>
      <c r="J5" s="37">
        <f>SUM(J3:J4)</f>
        <v>2885.4</v>
      </c>
      <c r="K5" s="37">
        <f>SUM(K3:K4)</f>
        <v>11651.4</v>
      </c>
    </row>
  </sheetData>
  <mergeCells count="2">
    <mergeCell ref="A1:K1"/>
    <mergeCell ref="A5:B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"/>
    </sheetView>
  </sheetViews>
  <sheetFormatPr defaultColWidth="9" defaultRowHeight="13.5"/>
  <cols>
    <col min="8" max="8" width="10.375" customWidth="1"/>
    <col min="10" max="10" width="10.875" customWidth="1"/>
    <col min="11" max="11" width="16.7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185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6">
        <v>1</v>
      </c>
      <c r="B3" s="6" t="s">
        <v>186</v>
      </c>
      <c r="C3" s="72">
        <v>2.419</v>
      </c>
      <c r="D3" s="6">
        <f>C3*5500</f>
        <v>13304.5</v>
      </c>
      <c r="E3" s="6"/>
      <c r="F3" s="6"/>
      <c r="G3" s="72">
        <v>0.602</v>
      </c>
      <c r="H3" s="6">
        <f>G3*4800</f>
        <v>2889.6</v>
      </c>
      <c r="I3" s="72"/>
      <c r="J3" s="6"/>
      <c r="K3" s="9">
        <f t="shared" ref="K3:K15" si="0">J3+H3+D3</f>
        <v>16194.1</v>
      </c>
    </row>
    <row r="4" ht="35" customHeight="1" spans="1:11">
      <c r="A4" s="6">
        <v>2</v>
      </c>
      <c r="B4" s="6" t="s">
        <v>187</v>
      </c>
      <c r="C4" s="72">
        <v>1.591</v>
      </c>
      <c r="D4" s="6">
        <f>C4*5500</f>
        <v>8750.5</v>
      </c>
      <c r="E4" s="6"/>
      <c r="F4" s="6"/>
      <c r="G4" s="72"/>
      <c r="H4" s="6"/>
      <c r="I4" s="72"/>
      <c r="J4" s="6"/>
      <c r="K4" s="9">
        <f t="shared" si="0"/>
        <v>8750.5</v>
      </c>
    </row>
    <row r="5" ht="35" customHeight="1" spans="1:11">
      <c r="A5" s="6">
        <v>3</v>
      </c>
      <c r="B5" s="6" t="s">
        <v>188</v>
      </c>
      <c r="C5" s="72">
        <v>1.931</v>
      </c>
      <c r="D5" s="6">
        <f>C5*5500</f>
        <v>10620.5</v>
      </c>
      <c r="E5" s="6"/>
      <c r="F5" s="6"/>
      <c r="G5" s="72"/>
      <c r="H5" s="6"/>
      <c r="I5" s="72"/>
      <c r="J5" s="6"/>
      <c r="K5" s="9">
        <f t="shared" si="0"/>
        <v>10620.5</v>
      </c>
    </row>
    <row r="6" ht="35" customHeight="1" spans="1:11">
      <c r="A6" s="6">
        <v>4</v>
      </c>
      <c r="B6" s="6" t="s">
        <v>189</v>
      </c>
      <c r="C6" s="72">
        <v>0.153</v>
      </c>
      <c r="D6" s="6">
        <f>C6*5500</f>
        <v>841.5</v>
      </c>
      <c r="E6" s="6"/>
      <c r="F6" s="6"/>
      <c r="G6" s="72"/>
      <c r="H6" s="6"/>
      <c r="I6" s="72"/>
      <c r="J6" s="6"/>
      <c r="K6" s="9">
        <f t="shared" si="0"/>
        <v>841.5</v>
      </c>
    </row>
    <row r="7" ht="35" customHeight="1" spans="1:11">
      <c r="A7" s="6">
        <v>5</v>
      </c>
      <c r="B7" s="6" t="s">
        <v>190</v>
      </c>
      <c r="C7" s="72"/>
      <c r="D7" s="6"/>
      <c r="E7" s="6"/>
      <c r="F7" s="6"/>
      <c r="G7" s="72"/>
      <c r="H7" s="6"/>
      <c r="I7" s="72">
        <v>3.094</v>
      </c>
      <c r="J7" s="6">
        <f>I7*1800</f>
        <v>5569.2</v>
      </c>
      <c r="K7" s="9">
        <f t="shared" si="0"/>
        <v>5569.2</v>
      </c>
    </row>
    <row r="8" ht="35" customHeight="1" spans="1:11">
      <c r="A8" s="6">
        <v>6</v>
      </c>
      <c r="B8" s="6" t="s">
        <v>191</v>
      </c>
      <c r="C8" s="72">
        <v>3.348</v>
      </c>
      <c r="D8" s="6">
        <f t="shared" ref="D8:D15" si="1">C8*5500</f>
        <v>18414</v>
      </c>
      <c r="E8" s="6"/>
      <c r="F8" s="6"/>
      <c r="G8" s="72">
        <v>0.853</v>
      </c>
      <c r="H8" s="6">
        <f>G8*4800</f>
        <v>4094.4</v>
      </c>
      <c r="I8" s="72">
        <v>1.06</v>
      </c>
      <c r="J8" s="6">
        <f>I8*1800</f>
        <v>1908</v>
      </c>
      <c r="K8" s="9">
        <f t="shared" si="0"/>
        <v>24416.4</v>
      </c>
    </row>
    <row r="9" ht="35" customHeight="1" spans="1:11">
      <c r="A9" s="6">
        <v>7</v>
      </c>
      <c r="B9" s="6" t="s">
        <v>192</v>
      </c>
      <c r="C9" s="72">
        <v>0.716</v>
      </c>
      <c r="D9" s="6">
        <f t="shared" si="1"/>
        <v>3938</v>
      </c>
      <c r="E9" s="6"/>
      <c r="F9" s="6"/>
      <c r="G9" s="72">
        <v>1.011</v>
      </c>
      <c r="H9" s="6">
        <f>G9*4800</f>
        <v>4852.8</v>
      </c>
      <c r="I9" s="72">
        <v>0.461</v>
      </c>
      <c r="J9" s="6">
        <f>I9*1800</f>
        <v>829.8</v>
      </c>
      <c r="K9" s="9">
        <f t="shared" si="0"/>
        <v>9620.6</v>
      </c>
    </row>
    <row r="10" ht="35" customHeight="1" spans="1:11">
      <c r="A10" s="6">
        <v>8</v>
      </c>
      <c r="B10" s="6" t="s">
        <v>193</v>
      </c>
      <c r="C10" s="72">
        <v>0.075</v>
      </c>
      <c r="D10" s="6">
        <f t="shared" si="1"/>
        <v>412.5</v>
      </c>
      <c r="E10" s="6"/>
      <c r="F10" s="6"/>
      <c r="G10" s="72"/>
      <c r="H10" s="6"/>
      <c r="I10" s="72"/>
      <c r="J10" s="6"/>
      <c r="K10" s="9">
        <f t="shared" si="0"/>
        <v>412.5</v>
      </c>
    </row>
    <row r="11" ht="35" customHeight="1" spans="1:11">
      <c r="A11" s="6">
        <v>9</v>
      </c>
      <c r="B11" s="6" t="s">
        <v>194</v>
      </c>
      <c r="C11" s="72">
        <v>6.375</v>
      </c>
      <c r="D11" s="6">
        <f t="shared" si="1"/>
        <v>35062.5</v>
      </c>
      <c r="E11" s="6"/>
      <c r="F11" s="6"/>
      <c r="G11" s="72"/>
      <c r="H11" s="6"/>
      <c r="I11" s="72"/>
      <c r="J11" s="6"/>
      <c r="K11" s="9">
        <f t="shared" si="0"/>
        <v>35062.5</v>
      </c>
    </row>
    <row r="12" ht="35" customHeight="1" spans="1:11">
      <c r="A12" s="6">
        <v>10</v>
      </c>
      <c r="B12" s="6" t="s">
        <v>195</v>
      </c>
      <c r="C12" s="72">
        <v>2.239</v>
      </c>
      <c r="D12" s="6">
        <f t="shared" si="1"/>
        <v>12314.5</v>
      </c>
      <c r="E12" s="6"/>
      <c r="F12" s="6"/>
      <c r="G12" s="72">
        <v>0.018</v>
      </c>
      <c r="H12" s="6">
        <f>G12*4800</f>
        <v>86.4</v>
      </c>
      <c r="I12" s="72"/>
      <c r="J12" s="6"/>
      <c r="K12" s="9">
        <f t="shared" si="0"/>
        <v>12400.9</v>
      </c>
    </row>
    <row r="13" ht="35" customHeight="1" spans="1:11">
      <c r="A13" s="6">
        <v>11</v>
      </c>
      <c r="B13" s="6" t="s">
        <v>196</v>
      </c>
      <c r="C13" s="72">
        <v>1.212</v>
      </c>
      <c r="D13" s="6">
        <f t="shared" si="1"/>
        <v>6666</v>
      </c>
      <c r="E13" s="6"/>
      <c r="F13" s="6"/>
      <c r="G13" s="72">
        <v>0.06</v>
      </c>
      <c r="H13" s="6">
        <f>G13*4800</f>
        <v>288</v>
      </c>
      <c r="I13" s="72">
        <v>1.664</v>
      </c>
      <c r="J13" s="6">
        <f>I13*1800</f>
        <v>2995.2</v>
      </c>
      <c r="K13" s="9">
        <f t="shared" si="0"/>
        <v>9949.2</v>
      </c>
    </row>
    <row r="14" ht="35" customHeight="1" spans="1:11">
      <c r="A14" s="6">
        <v>12</v>
      </c>
      <c r="B14" s="6" t="s">
        <v>197</v>
      </c>
      <c r="C14" s="72">
        <v>0.772</v>
      </c>
      <c r="D14" s="6">
        <f t="shared" si="1"/>
        <v>4246</v>
      </c>
      <c r="E14" s="6"/>
      <c r="F14" s="6"/>
      <c r="G14" s="72">
        <v>0.104</v>
      </c>
      <c r="H14" s="6">
        <f>G14*4800</f>
        <v>499.2</v>
      </c>
      <c r="I14" s="72"/>
      <c r="J14" s="6"/>
      <c r="K14" s="9">
        <f t="shared" si="0"/>
        <v>4745.2</v>
      </c>
    </row>
    <row r="15" ht="35" customHeight="1" spans="1:11">
      <c r="A15" s="6">
        <v>13</v>
      </c>
      <c r="B15" s="6" t="s">
        <v>198</v>
      </c>
      <c r="C15" s="72">
        <v>1.068</v>
      </c>
      <c r="D15" s="6">
        <f t="shared" si="1"/>
        <v>5874</v>
      </c>
      <c r="E15" s="6"/>
      <c r="F15" s="6"/>
      <c r="G15" s="72">
        <v>0.02</v>
      </c>
      <c r="H15" s="6">
        <f>G15*4800</f>
        <v>96</v>
      </c>
      <c r="I15" s="72"/>
      <c r="J15" s="6"/>
      <c r="K15" s="9">
        <f t="shared" si="0"/>
        <v>5970</v>
      </c>
    </row>
    <row r="16" ht="35" customHeight="1" spans="1:11">
      <c r="A16" s="49" t="s">
        <v>33</v>
      </c>
      <c r="B16" s="75"/>
      <c r="C16" s="37">
        <f>SUM(C3:C15)</f>
        <v>21.899</v>
      </c>
      <c r="D16" s="37">
        <f>SUM(D3:D15)</f>
        <v>120444.5</v>
      </c>
      <c r="E16" s="37"/>
      <c r="F16" s="37"/>
      <c r="G16" s="37">
        <f>SUM(G3:G15)</f>
        <v>2.668</v>
      </c>
      <c r="H16" s="37">
        <f>SUM(H3:H15)</f>
        <v>12806.4</v>
      </c>
      <c r="I16" s="37">
        <f>SUM(I3:I15)</f>
        <v>6.279</v>
      </c>
      <c r="J16" s="37">
        <f>SUM(J3:J15)</f>
        <v>11302.2</v>
      </c>
      <c r="K16" s="16">
        <f>SUM(K3:K15)</f>
        <v>144553.1</v>
      </c>
    </row>
  </sheetData>
  <mergeCells count="2">
    <mergeCell ref="A1:K1"/>
    <mergeCell ref="A16:B1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:K1"/>
    </sheetView>
  </sheetViews>
  <sheetFormatPr defaultColWidth="9" defaultRowHeight="13.5" outlineLevelRow="4"/>
  <cols>
    <col min="4" max="4" width="11.625" customWidth="1"/>
    <col min="11" max="11" width="11.5" customWidth="1"/>
  </cols>
  <sheetData>
    <row r="1" ht="5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40" customHeight="1" spans="1:11">
      <c r="A3" s="6">
        <v>1</v>
      </c>
      <c r="B3" s="71" t="s">
        <v>199</v>
      </c>
      <c r="C3" s="74">
        <v>14.42226</v>
      </c>
      <c r="D3" s="9">
        <f>C3*4500</f>
        <v>64900.17</v>
      </c>
      <c r="E3" s="10"/>
      <c r="F3" s="10"/>
      <c r="G3" s="10"/>
      <c r="H3" s="10"/>
      <c r="I3" s="10"/>
      <c r="J3" s="10"/>
      <c r="K3" s="9">
        <f>D3</f>
        <v>64900.17</v>
      </c>
    </row>
    <row r="4" ht="40" customHeight="1" spans="1:11">
      <c r="A4" s="6">
        <v>2</v>
      </c>
      <c r="B4" s="71" t="s">
        <v>200</v>
      </c>
      <c r="C4" s="74">
        <v>1.100415</v>
      </c>
      <c r="D4" s="9">
        <f>C4*4500</f>
        <v>4951.8675</v>
      </c>
      <c r="E4" s="10"/>
      <c r="F4" s="10"/>
      <c r="G4" s="10"/>
      <c r="H4" s="10"/>
      <c r="I4" s="10"/>
      <c r="J4" s="10"/>
      <c r="K4" s="9">
        <f>D4</f>
        <v>4951.8675</v>
      </c>
    </row>
    <row r="5" ht="40" customHeight="1" spans="1:11">
      <c r="A5" s="13" t="s">
        <v>33</v>
      </c>
      <c r="B5" s="14"/>
      <c r="C5" s="41">
        <f>SUM(C3:C4)</f>
        <v>15.522675</v>
      </c>
      <c r="D5" s="42">
        <f>SUM(D3:D4)</f>
        <v>69852.0375</v>
      </c>
      <c r="E5" s="41"/>
      <c r="F5" s="41"/>
      <c r="G5" s="41"/>
      <c r="H5" s="41"/>
      <c r="I5" s="41"/>
      <c r="J5" s="41"/>
      <c r="K5" s="42">
        <f>SUM(K3:K4)</f>
        <v>69852.0375</v>
      </c>
    </row>
  </sheetData>
  <mergeCells count="2">
    <mergeCell ref="A1:K1"/>
    <mergeCell ref="A5:B5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:K1"/>
    </sheetView>
  </sheetViews>
  <sheetFormatPr defaultColWidth="9" defaultRowHeight="13.5"/>
  <cols>
    <col min="3" max="3" width="9.25"/>
    <col min="4" max="4" width="11.125" customWidth="1"/>
    <col min="8" max="8" width="9.25"/>
    <col min="10" max="10" width="11.125" customWidth="1"/>
    <col min="11" max="11" width="12" customWidth="1"/>
  </cols>
  <sheetData>
    <row r="1" ht="6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6">
        <v>1</v>
      </c>
      <c r="B3" s="71" t="s">
        <v>201</v>
      </c>
      <c r="C3" s="10">
        <v>0.019</v>
      </c>
      <c r="D3" s="9">
        <f t="shared" ref="D3:D27" si="0">C3*4500</f>
        <v>85.5</v>
      </c>
      <c r="E3" s="10"/>
      <c r="F3" s="10"/>
      <c r="G3" s="72"/>
      <c r="H3" s="9"/>
      <c r="I3" s="72"/>
      <c r="J3" s="9"/>
      <c r="K3" s="9">
        <f t="shared" ref="K3:K27" si="1">J3+H3+F3+D3</f>
        <v>85.5</v>
      </c>
    </row>
    <row r="4" ht="35" customHeight="1" spans="1:11">
      <c r="A4" s="6">
        <v>2</v>
      </c>
      <c r="B4" s="71" t="s">
        <v>202</v>
      </c>
      <c r="C4" s="10">
        <v>0.596</v>
      </c>
      <c r="D4" s="9">
        <f t="shared" si="0"/>
        <v>2682</v>
      </c>
      <c r="E4" s="10"/>
      <c r="F4" s="10"/>
      <c r="G4" s="10">
        <v>0.052</v>
      </c>
      <c r="H4" s="9">
        <f>G4*4800</f>
        <v>249.6</v>
      </c>
      <c r="I4" s="10">
        <v>0.125</v>
      </c>
      <c r="J4" s="9">
        <f>I4*1800</f>
        <v>225</v>
      </c>
      <c r="K4" s="9">
        <f t="shared" si="1"/>
        <v>3156.6</v>
      </c>
    </row>
    <row r="5" ht="35" customHeight="1" spans="1:11">
      <c r="A5" s="6">
        <v>3</v>
      </c>
      <c r="B5" s="71" t="s">
        <v>203</v>
      </c>
      <c r="C5" s="10">
        <v>1.689</v>
      </c>
      <c r="D5" s="9">
        <f t="shared" si="0"/>
        <v>7600.5</v>
      </c>
      <c r="E5" s="10"/>
      <c r="F5" s="10"/>
      <c r="G5" s="10"/>
      <c r="H5" s="9"/>
      <c r="I5" s="10"/>
      <c r="J5" s="9"/>
      <c r="K5" s="9">
        <f t="shared" si="1"/>
        <v>7600.5</v>
      </c>
    </row>
    <row r="6" ht="35" customHeight="1" spans="1:11">
      <c r="A6" s="6">
        <v>4</v>
      </c>
      <c r="B6" s="71" t="s">
        <v>204</v>
      </c>
      <c r="C6" s="10">
        <v>0.36</v>
      </c>
      <c r="D6" s="9">
        <f t="shared" si="0"/>
        <v>1620</v>
      </c>
      <c r="E6" s="10"/>
      <c r="F6" s="10"/>
      <c r="G6" s="10"/>
      <c r="H6" s="9"/>
      <c r="I6" s="10"/>
      <c r="J6" s="9"/>
      <c r="K6" s="9">
        <f t="shared" si="1"/>
        <v>1620</v>
      </c>
    </row>
    <row r="7" ht="35" customHeight="1" spans="1:11">
      <c r="A7" s="6">
        <v>5</v>
      </c>
      <c r="B7" s="71" t="s">
        <v>205</v>
      </c>
      <c r="C7" s="10"/>
      <c r="D7" s="9">
        <f t="shared" si="0"/>
        <v>0</v>
      </c>
      <c r="E7" s="10"/>
      <c r="F7" s="10"/>
      <c r="G7" s="17">
        <v>0.106</v>
      </c>
      <c r="H7" s="9">
        <f>G7*4800</f>
        <v>508.8</v>
      </c>
      <c r="I7" s="10"/>
      <c r="J7" s="9"/>
      <c r="K7" s="9">
        <f t="shared" si="1"/>
        <v>508.8</v>
      </c>
    </row>
    <row r="8" ht="35" customHeight="1" spans="1:11">
      <c r="A8" s="6">
        <v>6</v>
      </c>
      <c r="B8" s="71" t="s">
        <v>206</v>
      </c>
      <c r="C8" s="10">
        <v>1.163</v>
      </c>
      <c r="D8" s="9">
        <f t="shared" si="0"/>
        <v>5233.5</v>
      </c>
      <c r="E8" s="10"/>
      <c r="F8" s="10"/>
      <c r="G8" s="10"/>
      <c r="H8" s="9"/>
      <c r="I8" s="10"/>
      <c r="J8" s="9"/>
      <c r="K8" s="9">
        <f t="shared" si="1"/>
        <v>5233.5</v>
      </c>
    </row>
    <row r="9" ht="35" customHeight="1" spans="1:11">
      <c r="A9" s="6">
        <v>7</v>
      </c>
      <c r="B9" s="71" t="s">
        <v>207</v>
      </c>
      <c r="C9" s="10">
        <v>4.521</v>
      </c>
      <c r="D9" s="9">
        <f t="shared" si="0"/>
        <v>20344.5</v>
      </c>
      <c r="E9" s="10"/>
      <c r="F9" s="10"/>
      <c r="G9" s="10"/>
      <c r="H9" s="9"/>
      <c r="I9" s="10"/>
      <c r="J9" s="9"/>
      <c r="K9" s="9">
        <f t="shared" si="1"/>
        <v>20344.5</v>
      </c>
    </row>
    <row r="10" ht="35" customHeight="1" spans="1:11">
      <c r="A10" s="6">
        <v>8</v>
      </c>
      <c r="B10" s="71" t="s">
        <v>208</v>
      </c>
      <c r="C10" s="10">
        <v>0.098</v>
      </c>
      <c r="D10" s="9">
        <f t="shared" si="0"/>
        <v>441</v>
      </c>
      <c r="E10" s="10"/>
      <c r="F10" s="10"/>
      <c r="G10" s="10"/>
      <c r="H10" s="9"/>
      <c r="I10" s="10"/>
      <c r="J10" s="9"/>
      <c r="K10" s="9">
        <f t="shared" si="1"/>
        <v>441</v>
      </c>
    </row>
    <row r="11" ht="35" customHeight="1" spans="1:11">
      <c r="A11" s="6">
        <v>9</v>
      </c>
      <c r="B11" s="73" t="s">
        <v>209</v>
      </c>
      <c r="C11" s="10">
        <v>1.671</v>
      </c>
      <c r="D11" s="9">
        <f t="shared" si="0"/>
        <v>7519.5</v>
      </c>
      <c r="E11" s="10"/>
      <c r="F11" s="10"/>
      <c r="G11" s="10"/>
      <c r="H11" s="9"/>
      <c r="I11" s="10"/>
      <c r="J11" s="9"/>
      <c r="K11" s="9">
        <f t="shared" si="1"/>
        <v>7519.5</v>
      </c>
    </row>
    <row r="12" ht="35" customHeight="1" spans="1:11">
      <c r="A12" s="6">
        <v>10</v>
      </c>
      <c r="B12" s="71" t="s">
        <v>210</v>
      </c>
      <c r="C12" s="10">
        <v>3.129</v>
      </c>
      <c r="D12" s="9">
        <f t="shared" si="0"/>
        <v>14080.5</v>
      </c>
      <c r="E12" s="10"/>
      <c r="F12" s="10"/>
      <c r="G12" s="10"/>
      <c r="H12" s="9"/>
      <c r="I12" s="10"/>
      <c r="J12" s="9"/>
      <c r="K12" s="9">
        <f t="shared" si="1"/>
        <v>14080.5</v>
      </c>
    </row>
    <row r="13" ht="35" customHeight="1" spans="1:11">
      <c r="A13" s="6">
        <v>11</v>
      </c>
      <c r="B13" s="71" t="s">
        <v>211</v>
      </c>
      <c r="C13" s="10">
        <v>1.001</v>
      </c>
      <c r="D13" s="9">
        <f t="shared" si="0"/>
        <v>4504.5</v>
      </c>
      <c r="E13" s="10"/>
      <c r="F13" s="10"/>
      <c r="G13" s="10"/>
      <c r="H13" s="9"/>
      <c r="I13" s="10"/>
      <c r="J13" s="9"/>
      <c r="K13" s="9">
        <f t="shared" si="1"/>
        <v>4504.5</v>
      </c>
    </row>
    <row r="14" ht="35" customHeight="1" spans="1:11">
      <c r="A14" s="6">
        <v>12</v>
      </c>
      <c r="B14" s="71" t="s">
        <v>212</v>
      </c>
      <c r="C14" s="10">
        <v>0.263</v>
      </c>
      <c r="D14" s="9">
        <f t="shared" si="0"/>
        <v>1183.5</v>
      </c>
      <c r="E14" s="10"/>
      <c r="F14" s="10"/>
      <c r="G14" s="10"/>
      <c r="H14" s="9"/>
      <c r="I14" s="10"/>
      <c r="J14" s="9"/>
      <c r="K14" s="9">
        <f t="shared" si="1"/>
        <v>1183.5</v>
      </c>
    </row>
    <row r="15" ht="35" customHeight="1" spans="1:11">
      <c r="A15" s="6">
        <v>13</v>
      </c>
      <c r="B15" s="71" t="s">
        <v>213</v>
      </c>
      <c r="C15" s="10"/>
      <c r="D15" s="9">
        <f t="shared" si="0"/>
        <v>0</v>
      </c>
      <c r="E15" s="10"/>
      <c r="F15" s="10"/>
      <c r="G15" s="10"/>
      <c r="H15" s="9"/>
      <c r="I15" s="10">
        <v>0.252</v>
      </c>
      <c r="J15" s="9">
        <f>I15*1800</f>
        <v>453.6</v>
      </c>
      <c r="K15" s="9">
        <f t="shared" si="1"/>
        <v>453.6</v>
      </c>
    </row>
    <row r="16" ht="35" customHeight="1" spans="1:11">
      <c r="A16" s="6">
        <v>14</v>
      </c>
      <c r="B16" s="71" t="s">
        <v>214</v>
      </c>
      <c r="C16" s="10">
        <v>0.793</v>
      </c>
      <c r="D16" s="9">
        <f t="shared" si="0"/>
        <v>3568.5</v>
      </c>
      <c r="E16" s="10"/>
      <c r="F16" s="10"/>
      <c r="G16" s="10"/>
      <c r="H16" s="9"/>
      <c r="I16" s="10">
        <v>0.061</v>
      </c>
      <c r="J16" s="9">
        <f>I16*1800</f>
        <v>109.8</v>
      </c>
      <c r="K16" s="9">
        <f t="shared" si="1"/>
        <v>3678.3</v>
      </c>
    </row>
    <row r="17" ht="35" customHeight="1" spans="1:11">
      <c r="A17" s="6">
        <v>15</v>
      </c>
      <c r="B17" s="71" t="s">
        <v>215</v>
      </c>
      <c r="C17" s="10">
        <v>0.036</v>
      </c>
      <c r="D17" s="9">
        <f t="shared" si="0"/>
        <v>162</v>
      </c>
      <c r="E17" s="10"/>
      <c r="F17" s="10"/>
      <c r="G17" s="10"/>
      <c r="H17" s="9"/>
      <c r="I17" s="10"/>
      <c r="J17" s="9"/>
      <c r="K17" s="9">
        <f t="shared" si="1"/>
        <v>162</v>
      </c>
    </row>
    <row r="18" ht="35" customHeight="1" spans="1:11">
      <c r="A18" s="6">
        <v>16</v>
      </c>
      <c r="B18" s="71" t="s">
        <v>216</v>
      </c>
      <c r="C18" s="10">
        <v>0.087</v>
      </c>
      <c r="D18" s="9">
        <f t="shared" si="0"/>
        <v>391.5</v>
      </c>
      <c r="E18" s="10"/>
      <c r="F18" s="10"/>
      <c r="G18" s="10"/>
      <c r="H18" s="9"/>
      <c r="I18" s="10"/>
      <c r="J18" s="9"/>
      <c r="K18" s="9">
        <f t="shared" si="1"/>
        <v>391.5</v>
      </c>
    </row>
    <row r="19" ht="35" customHeight="1" spans="1:11">
      <c r="A19" s="6">
        <v>17</v>
      </c>
      <c r="B19" s="71" t="s">
        <v>124</v>
      </c>
      <c r="C19" s="10">
        <v>0.126</v>
      </c>
      <c r="D19" s="9">
        <f t="shared" si="0"/>
        <v>567</v>
      </c>
      <c r="E19" s="10"/>
      <c r="F19" s="10"/>
      <c r="G19" s="10"/>
      <c r="H19" s="9"/>
      <c r="I19" s="10"/>
      <c r="J19" s="9"/>
      <c r="K19" s="9">
        <f t="shared" si="1"/>
        <v>567</v>
      </c>
    </row>
    <row r="20" ht="35" customHeight="1" spans="1:11">
      <c r="A20" s="6">
        <v>18</v>
      </c>
      <c r="B20" s="71" t="s">
        <v>217</v>
      </c>
      <c r="C20" s="10">
        <v>0.639</v>
      </c>
      <c r="D20" s="9">
        <f t="shared" si="0"/>
        <v>2875.5</v>
      </c>
      <c r="E20" s="10"/>
      <c r="F20" s="10"/>
      <c r="G20" s="10"/>
      <c r="H20" s="9"/>
      <c r="I20" s="10"/>
      <c r="J20" s="9"/>
      <c r="K20" s="9">
        <f t="shared" si="1"/>
        <v>2875.5</v>
      </c>
    </row>
    <row r="21" ht="35" customHeight="1" spans="1:11">
      <c r="A21" s="6">
        <v>19</v>
      </c>
      <c r="B21" s="71" t="s">
        <v>218</v>
      </c>
      <c r="C21" s="10">
        <v>0.237</v>
      </c>
      <c r="D21" s="9">
        <f t="shared" si="0"/>
        <v>1066.5</v>
      </c>
      <c r="E21" s="10"/>
      <c r="F21" s="10"/>
      <c r="G21" s="10"/>
      <c r="H21" s="9"/>
      <c r="I21" s="10"/>
      <c r="J21" s="9"/>
      <c r="K21" s="9">
        <f t="shared" si="1"/>
        <v>1066.5</v>
      </c>
    </row>
    <row r="22" ht="35" customHeight="1" spans="1:11">
      <c r="A22" s="6">
        <v>20</v>
      </c>
      <c r="B22" s="71" t="s">
        <v>219</v>
      </c>
      <c r="C22" s="10">
        <v>0.851</v>
      </c>
      <c r="D22" s="9">
        <f t="shared" si="0"/>
        <v>3829.5</v>
      </c>
      <c r="E22" s="10"/>
      <c r="F22" s="10"/>
      <c r="G22" s="10"/>
      <c r="H22" s="9"/>
      <c r="I22" s="10"/>
      <c r="J22" s="9"/>
      <c r="K22" s="9">
        <f t="shared" si="1"/>
        <v>3829.5</v>
      </c>
    </row>
    <row r="23" ht="35" customHeight="1" spans="1:11">
      <c r="A23" s="6">
        <v>21</v>
      </c>
      <c r="B23" s="71" t="s">
        <v>220</v>
      </c>
      <c r="C23" s="10">
        <v>0.568</v>
      </c>
      <c r="D23" s="9">
        <f t="shared" si="0"/>
        <v>2556</v>
      </c>
      <c r="E23" s="10"/>
      <c r="F23" s="10"/>
      <c r="G23" s="10"/>
      <c r="H23" s="9"/>
      <c r="I23" s="10"/>
      <c r="J23" s="9"/>
      <c r="K23" s="9">
        <f t="shared" si="1"/>
        <v>2556</v>
      </c>
    </row>
    <row r="24" ht="35" customHeight="1" spans="1:11">
      <c r="A24" s="6">
        <v>22</v>
      </c>
      <c r="B24" s="71" t="s">
        <v>221</v>
      </c>
      <c r="C24" s="10"/>
      <c r="D24" s="9">
        <f t="shared" si="0"/>
        <v>0</v>
      </c>
      <c r="E24" s="10"/>
      <c r="F24" s="10"/>
      <c r="G24" s="10"/>
      <c r="H24" s="9"/>
      <c r="I24" s="10">
        <v>0.247</v>
      </c>
      <c r="J24" s="9">
        <f>I24*1800</f>
        <v>444.6</v>
      </c>
      <c r="K24" s="9">
        <f t="shared" si="1"/>
        <v>444.6</v>
      </c>
    </row>
    <row r="25" ht="35" customHeight="1" spans="1:11">
      <c r="A25" s="6">
        <v>23</v>
      </c>
      <c r="B25" s="71" t="s">
        <v>222</v>
      </c>
      <c r="C25" s="10">
        <v>2.081</v>
      </c>
      <c r="D25" s="9">
        <f t="shared" si="0"/>
        <v>9364.5</v>
      </c>
      <c r="E25" s="10"/>
      <c r="F25" s="10"/>
      <c r="G25" s="10"/>
      <c r="H25" s="9"/>
      <c r="I25" s="10"/>
      <c r="J25" s="9"/>
      <c r="K25" s="9">
        <f t="shared" si="1"/>
        <v>9364.5</v>
      </c>
    </row>
    <row r="26" ht="35" customHeight="1" spans="1:11">
      <c r="A26" s="6">
        <v>24</v>
      </c>
      <c r="B26" s="71" t="s">
        <v>223</v>
      </c>
      <c r="C26" s="10">
        <v>0.395</v>
      </c>
      <c r="D26" s="9">
        <f t="shared" si="0"/>
        <v>1777.5</v>
      </c>
      <c r="E26" s="10"/>
      <c r="F26" s="10"/>
      <c r="G26" s="10"/>
      <c r="H26" s="9"/>
      <c r="I26" s="10">
        <v>0.133</v>
      </c>
      <c r="J26" s="9">
        <f>I26*1800</f>
        <v>239.4</v>
      </c>
      <c r="K26" s="9">
        <f t="shared" si="1"/>
        <v>2016.9</v>
      </c>
    </row>
    <row r="27" ht="35" customHeight="1" spans="1:11">
      <c r="A27" s="6">
        <v>25</v>
      </c>
      <c r="B27" s="71" t="s">
        <v>224</v>
      </c>
      <c r="C27" s="10">
        <v>0.189</v>
      </c>
      <c r="D27" s="9">
        <f t="shared" si="0"/>
        <v>850.5</v>
      </c>
      <c r="E27" s="10"/>
      <c r="F27" s="10"/>
      <c r="G27" s="10"/>
      <c r="H27" s="9"/>
      <c r="I27" s="10"/>
      <c r="J27" s="9"/>
      <c r="K27" s="9">
        <f t="shared" si="1"/>
        <v>850.5</v>
      </c>
    </row>
    <row r="28" ht="35" customHeight="1" spans="1:11">
      <c r="A28" s="13" t="s">
        <v>33</v>
      </c>
      <c r="B28" s="14"/>
      <c r="C28" s="15">
        <f>SUM(C3:C27)</f>
        <v>20.512</v>
      </c>
      <c r="D28" s="16">
        <f>SUM(D3:D27)</f>
        <v>92304</v>
      </c>
      <c r="E28" s="15"/>
      <c r="F28" s="15"/>
      <c r="G28" s="15">
        <f>SUM(G3:G27)</f>
        <v>0.158</v>
      </c>
      <c r="H28" s="16">
        <f>SUM(H3:H27)</f>
        <v>758.4</v>
      </c>
      <c r="I28" s="15">
        <f>SUM(I3:I27)</f>
        <v>0.818</v>
      </c>
      <c r="J28" s="16">
        <f>SUM(J3:J27)</f>
        <v>1472.4</v>
      </c>
      <c r="K28" s="16">
        <f>SUM(K3:K27)</f>
        <v>94534.8</v>
      </c>
    </row>
  </sheetData>
  <mergeCells count="2">
    <mergeCell ref="A1:K1"/>
    <mergeCell ref="A28:B28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:K1"/>
    </sheetView>
  </sheetViews>
  <sheetFormatPr defaultColWidth="9" defaultRowHeight="13.5" outlineLevelRow="4"/>
  <cols>
    <col min="4" max="4" width="9.125"/>
    <col min="11" max="11" width="9.125"/>
  </cols>
  <sheetData>
    <row r="1" ht="64" customHeight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57" spans="1:11">
      <c r="A2" s="57" t="s">
        <v>1</v>
      </c>
      <c r="B2" s="57" t="s">
        <v>2</v>
      </c>
      <c r="C2" s="58" t="s">
        <v>3</v>
      </c>
      <c r="D2" s="58" t="s">
        <v>4</v>
      </c>
      <c r="E2" s="59" t="s">
        <v>5</v>
      </c>
      <c r="F2" s="58" t="s">
        <v>4</v>
      </c>
      <c r="G2" s="60" t="s">
        <v>6</v>
      </c>
      <c r="H2" s="58" t="s">
        <v>4</v>
      </c>
      <c r="I2" s="60" t="s">
        <v>7</v>
      </c>
      <c r="J2" s="58" t="s">
        <v>4</v>
      </c>
      <c r="K2" s="70" t="s">
        <v>8</v>
      </c>
    </row>
    <row r="3" ht="40" customHeight="1" spans="1:11">
      <c r="A3" s="61">
        <v>1</v>
      </c>
      <c r="B3" s="62" t="s">
        <v>225</v>
      </c>
      <c r="C3" s="63">
        <v>1.21</v>
      </c>
      <c r="D3" s="64">
        <f>C3*4500</f>
        <v>5445</v>
      </c>
      <c r="E3" s="65"/>
      <c r="F3" s="65"/>
      <c r="G3" s="65"/>
      <c r="H3" s="64"/>
      <c r="I3" s="65"/>
      <c r="J3" s="65"/>
      <c r="K3" s="64">
        <f>H3+F3+D3</f>
        <v>5445</v>
      </c>
    </row>
    <row r="4" ht="40" customHeight="1" spans="1:11">
      <c r="A4" s="61">
        <v>2</v>
      </c>
      <c r="B4" s="62" t="s">
        <v>226</v>
      </c>
      <c r="C4" s="63">
        <v>0.68</v>
      </c>
      <c r="D4" s="64">
        <f>C4*4500</f>
        <v>3060</v>
      </c>
      <c r="E4" s="65"/>
      <c r="F4" s="65"/>
      <c r="G4" s="63">
        <v>0.09</v>
      </c>
      <c r="H4" s="64">
        <f>G4*4800</f>
        <v>432</v>
      </c>
      <c r="I4" s="65"/>
      <c r="J4" s="65"/>
      <c r="K4" s="64">
        <f>H4+F4+D4</f>
        <v>3492</v>
      </c>
    </row>
    <row r="5" ht="40" customHeight="1" spans="1:11">
      <c r="A5" s="66" t="s">
        <v>33</v>
      </c>
      <c r="B5" s="67"/>
      <c r="C5" s="68">
        <f>SUM(C3:C4)</f>
        <v>1.89</v>
      </c>
      <c r="D5" s="69">
        <f>SUM(D3:D4)</f>
        <v>8505</v>
      </c>
      <c r="E5" s="68"/>
      <c r="F5" s="68"/>
      <c r="G5" s="68">
        <f>SUM(G3:G4)</f>
        <v>0.09</v>
      </c>
      <c r="H5" s="69">
        <f>SUM(H3:H4)</f>
        <v>432</v>
      </c>
      <c r="I5" s="68"/>
      <c r="J5" s="68"/>
      <c r="K5" s="69">
        <f>SUM(K3:K4)</f>
        <v>8937</v>
      </c>
    </row>
  </sheetData>
  <mergeCells count="2">
    <mergeCell ref="A1:K1"/>
    <mergeCell ref="A5:B5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:K1"/>
    </sheetView>
  </sheetViews>
  <sheetFormatPr defaultColWidth="9" defaultRowHeight="13.5"/>
  <cols>
    <col min="1" max="1" width="6.125" customWidth="1"/>
    <col min="3" max="3" width="10.875" customWidth="1"/>
    <col min="4" max="4" width="13.125" customWidth="1"/>
    <col min="6" max="6" width="9.25"/>
    <col min="8" max="8" width="12.125" customWidth="1"/>
    <col min="10" max="10" width="11" customWidth="1"/>
    <col min="11" max="11" width="11.5" customWidth="1"/>
  </cols>
  <sheetData>
    <row r="1" ht="68" customHeight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227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44">
        <v>1</v>
      </c>
      <c r="B3" s="45" t="s">
        <v>228</v>
      </c>
      <c r="C3" s="46">
        <v>9.557</v>
      </c>
      <c r="D3" s="47">
        <f t="shared" ref="D3:D9" si="0">C3*4500</f>
        <v>43006.5</v>
      </c>
      <c r="E3" s="46"/>
      <c r="F3" s="53"/>
      <c r="G3" s="46"/>
      <c r="H3" s="47"/>
      <c r="I3" s="46"/>
      <c r="J3" s="47"/>
      <c r="K3" s="53">
        <f t="shared" ref="K3:K22" si="1">J3+H3+F3+D3</f>
        <v>43006.5</v>
      </c>
    </row>
    <row r="4" ht="35" customHeight="1" spans="1:11">
      <c r="A4" s="44">
        <v>2</v>
      </c>
      <c r="B4" s="45" t="s">
        <v>229</v>
      </c>
      <c r="C4" s="46">
        <v>0.173</v>
      </c>
      <c r="D4" s="47">
        <f t="shared" si="0"/>
        <v>778.5</v>
      </c>
      <c r="E4" s="46"/>
      <c r="F4" s="53"/>
      <c r="G4" s="46"/>
      <c r="H4" s="47"/>
      <c r="I4" s="46">
        <v>0.078</v>
      </c>
      <c r="J4" s="47">
        <f>I4*1800</f>
        <v>140.4</v>
      </c>
      <c r="K4" s="53">
        <f t="shared" si="1"/>
        <v>918.9</v>
      </c>
    </row>
    <row r="5" ht="35" customHeight="1" spans="1:11">
      <c r="A5" s="44">
        <v>3</v>
      </c>
      <c r="B5" s="45" t="s">
        <v>230</v>
      </c>
      <c r="C5" s="46">
        <v>2.838</v>
      </c>
      <c r="D5" s="47">
        <f t="shared" si="0"/>
        <v>12771</v>
      </c>
      <c r="E5" s="46"/>
      <c r="F5" s="53"/>
      <c r="G5" s="46"/>
      <c r="H5" s="47"/>
      <c r="I5" s="46"/>
      <c r="J5" s="47"/>
      <c r="K5" s="53">
        <f t="shared" si="1"/>
        <v>12771</v>
      </c>
    </row>
    <row r="6" ht="35" customHeight="1" spans="1:11">
      <c r="A6" s="44">
        <v>4</v>
      </c>
      <c r="B6" s="45" t="s">
        <v>231</v>
      </c>
      <c r="C6" s="46">
        <v>2.671</v>
      </c>
      <c r="D6" s="47">
        <f t="shared" si="0"/>
        <v>12019.5</v>
      </c>
      <c r="E6" s="46"/>
      <c r="F6" s="53"/>
      <c r="G6" s="46"/>
      <c r="H6" s="47"/>
      <c r="I6" s="46"/>
      <c r="J6" s="47"/>
      <c r="K6" s="53">
        <f t="shared" si="1"/>
        <v>12019.5</v>
      </c>
    </row>
    <row r="7" ht="35" customHeight="1" spans="1:11">
      <c r="A7" s="44">
        <v>5</v>
      </c>
      <c r="B7" s="45" t="s">
        <v>232</v>
      </c>
      <c r="C7" s="46">
        <v>9.763</v>
      </c>
      <c r="D7" s="47">
        <f t="shared" si="0"/>
        <v>43933.5</v>
      </c>
      <c r="E7" s="46"/>
      <c r="F7" s="53"/>
      <c r="G7" s="46">
        <v>0.758</v>
      </c>
      <c r="H7" s="47">
        <f>G7*4800</f>
        <v>3638.4</v>
      </c>
      <c r="I7" s="46"/>
      <c r="J7" s="47"/>
      <c r="K7" s="53">
        <f t="shared" si="1"/>
        <v>47571.9</v>
      </c>
    </row>
    <row r="8" ht="35" customHeight="1" spans="1:11">
      <c r="A8" s="44">
        <v>6</v>
      </c>
      <c r="B8" s="45" t="s">
        <v>233</v>
      </c>
      <c r="C8" s="46">
        <v>11.491</v>
      </c>
      <c r="D8" s="47">
        <f t="shared" si="0"/>
        <v>51709.5</v>
      </c>
      <c r="E8" s="46"/>
      <c r="F8" s="53"/>
      <c r="G8" s="46"/>
      <c r="H8" s="47"/>
      <c r="I8" s="46"/>
      <c r="J8" s="47"/>
      <c r="K8" s="53">
        <f t="shared" si="1"/>
        <v>51709.5</v>
      </c>
    </row>
    <row r="9" ht="35" customHeight="1" spans="1:11">
      <c r="A9" s="44">
        <v>7</v>
      </c>
      <c r="B9" s="45" t="s">
        <v>234</v>
      </c>
      <c r="C9" s="46">
        <v>10.804</v>
      </c>
      <c r="D9" s="47">
        <f t="shared" si="0"/>
        <v>48618</v>
      </c>
      <c r="E9" s="46"/>
      <c r="F9" s="53"/>
      <c r="G9" s="46"/>
      <c r="H9" s="47"/>
      <c r="I9" s="46">
        <v>0.523</v>
      </c>
      <c r="J9" s="47">
        <f>I9*1800</f>
        <v>941.4</v>
      </c>
      <c r="K9" s="53">
        <f t="shared" si="1"/>
        <v>49559.4</v>
      </c>
    </row>
    <row r="10" ht="35" customHeight="1" spans="1:11">
      <c r="A10" s="44">
        <v>8</v>
      </c>
      <c r="B10" s="45" t="s">
        <v>235</v>
      </c>
      <c r="C10" s="46"/>
      <c r="D10" s="47"/>
      <c r="E10" s="46">
        <v>0.129</v>
      </c>
      <c r="F10" s="47">
        <f>E10*4500</f>
        <v>580.5</v>
      </c>
      <c r="G10" s="46"/>
      <c r="H10" s="47"/>
      <c r="I10" s="46"/>
      <c r="J10" s="47"/>
      <c r="K10" s="53">
        <f t="shared" si="1"/>
        <v>580.5</v>
      </c>
    </row>
    <row r="11" ht="35" customHeight="1" spans="1:11">
      <c r="A11" s="44">
        <v>9</v>
      </c>
      <c r="B11" s="45" t="s">
        <v>236</v>
      </c>
      <c r="C11" s="46">
        <v>5.633</v>
      </c>
      <c r="D11" s="47">
        <f>C11*4500</f>
        <v>25348.5</v>
      </c>
      <c r="E11" s="46"/>
      <c r="F11" s="47"/>
      <c r="G11" s="46">
        <v>0.871</v>
      </c>
      <c r="H11" s="47">
        <f>G11*4800</f>
        <v>4180.8</v>
      </c>
      <c r="I11" s="46"/>
      <c r="J11" s="47"/>
      <c r="K11" s="53">
        <f t="shared" si="1"/>
        <v>29529.3</v>
      </c>
    </row>
    <row r="12" ht="35" customHeight="1" spans="1:11">
      <c r="A12" s="44">
        <v>10</v>
      </c>
      <c r="B12" s="45" t="s">
        <v>237</v>
      </c>
      <c r="C12" s="46">
        <v>8.151</v>
      </c>
      <c r="D12" s="47">
        <f>C12*4500</f>
        <v>36679.5</v>
      </c>
      <c r="E12" s="46"/>
      <c r="F12" s="47"/>
      <c r="G12" s="46">
        <v>0.821</v>
      </c>
      <c r="H12" s="47">
        <f>G12*4800</f>
        <v>3940.8</v>
      </c>
      <c r="I12" s="46"/>
      <c r="J12" s="47"/>
      <c r="K12" s="53">
        <f t="shared" si="1"/>
        <v>40620.3</v>
      </c>
    </row>
    <row r="13" ht="35" customHeight="1" spans="1:11">
      <c r="A13" s="44">
        <v>11</v>
      </c>
      <c r="B13" s="45" t="s">
        <v>238</v>
      </c>
      <c r="C13" s="46">
        <v>8.067</v>
      </c>
      <c r="D13" s="47">
        <f>C13*4500</f>
        <v>36301.5</v>
      </c>
      <c r="E13" s="46"/>
      <c r="F13" s="47"/>
      <c r="G13" s="46"/>
      <c r="H13" s="47"/>
      <c r="I13" s="46">
        <v>1.396</v>
      </c>
      <c r="J13" s="47">
        <f>I13*1800</f>
        <v>2512.8</v>
      </c>
      <c r="K13" s="53">
        <f t="shared" si="1"/>
        <v>38814.3</v>
      </c>
    </row>
    <row r="14" ht="35" customHeight="1" spans="1:11">
      <c r="A14" s="44">
        <v>12</v>
      </c>
      <c r="B14" s="45" t="s">
        <v>239</v>
      </c>
      <c r="C14" s="46">
        <v>33.921</v>
      </c>
      <c r="D14" s="47">
        <f>C14*4500</f>
        <v>152644.5</v>
      </c>
      <c r="E14" s="46"/>
      <c r="F14" s="47"/>
      <c r="G14" s="46">
        <v>0.441</v>
      </c>
      <c r="H14" s="47">
        <f>G14*4800</f>
        <v>2116.8</v>
      </c>
      <c r="I14" s="46">
        <v>0.215</v>
      </c>
      <c r="J14" s="47">
        <f>I14*1800</f>
        <v>387</v>
      </c>
      <c r="K14" s="53">
        <f t="shared" si="1"/>
        <v>155148.3</v>
      </c>
    </row>
    <row r="15" ht="35" customHeight="1" spans="1:11">
      <c r="A15" s="44">
        <v>13</v>
      </c>
      <c r="B15" s="45" t="s">
        <v>240</v>
      </c>
      <c r="C15" s="46">
        <v>0.517</v>
      </c>
      <c r="D15" s="47">
        <f>C15*4500</f>
        <v>2326.5</v>
      </c>
      <c r="E15" s="46"/>
      <c r="F15" s="47"/>
      <c r="G15" s="46"/>
      <c r="H15" s="47"/>
      <c r="I15" s="46"/>
      <c r="J15" s="47"/>
      <c r="K15" s="53">
        <f t="shared" si="1"/>
        <v>2326.5</v>
      </c>
    </row>
    <row r="16" ht="35" customHeight="1" spans="1:11">
      <c r="A16" s="44">
        <v>14</v>
      </c>
      <c r="B16" s="45" t="s">
        <v>241</v>
      </c>
      <c r="C16" s="46"/>
      <c r="D16" s="47"/>
      <c r="E16" s="46"/>
      <c r="F16" s="47"/>
      <c r="G16" s="46"/>
      <c r="H16" s="47"/>
      <c r="I16" s="46">
        <v>0.487</v>
      </c>
      <c r="J16" s="47">
        <f>I16*1800</f>
        <v>876.6</v>
      </c>
      <c r="K16" s="53">
        <f t="shared" si="1"/>
        <v>876.6</v>
      </c>
    </row>
    <row r="17" ht="35" customHeight="1" spans="1:11">
      <c r="A17" s="44">
        <v>15</v>
      </c>
      <c r="B17" s="45" t="s">
        <v>242</v>
      </c>
      <c r="C17" s="46">
        <v>1.291</v>
      </c>
      <c r="D17" s="47">
        <f t="shared" ref="D17:D22" si="2">C17*4500</f>
        <v>5809.5</v>
      </c>
      <c r="E17" s="46"/>
      <c r="F17" s="47"/>
      <c r="G17" s="46"/>
      <c r="H17" s="47"/>
      <c r="I17" s="46"/>
      <c r="J17" s="47"/>
      <c r="K17" s="53">
        <f t="shared" si="1"/>
        <v>5809.5</v>
      </c>
    </row>
    <row r="18" ht="35" customHeight="1" spans="1:11">
      <c r="A18" s="44">
        <v>16</v>
      </c>
      <c r="B18" s="45" t="s">
        <v>243</v>
      </c>
      <c r="C18" s="46">
        <v>0.788</v>
      </c>
      <c r="D18" s="47">
        <f t="shared" si="2"/>
        <v>3546</v>
      </c>
      <c r="E18" s="46"/>
      <c r="F18" s="47"/>
      <c r="G18" s="46"/>
      <c r="H18" s="47"/>
      <c r="I18" s="46"/>
      <c r="J18" s="47"/>
      <c r="K18" s="53">
        <f t="shared" si="1"/>
        <v>3546</v>
      </c>
    </row>
    <row r="19" ht="35" customHeight="1" spans="1:11">
      <c r="A19" s="44">
        <v>17</v>
      </c>
      <c r="B19" s="45" t="s">
        <v>244</v>
      </c>
      <c r="C19" s="46">
        <v>0.826</v>
      </c>
      <c r="D19" s="47">
        <f t="shared" si="2"/>
        <v>3717</v>
      </c>
      <c r="E19" s="46"/>
      <c r="F19" s="47"/>
      <c r="G19" s="46"/>
      <c r="H19" s="47"/>
      <c r="I19" s="46"/>
      <c r="J19" s="47"/>
      <c r="K19" s="53">
        <f t="shared" si="1"/>
        <v>3717</v>
      </c>
    </row>
    <row r="20" ht="35" customHeight="1" spans="1:11">
      <c r="A20" s="44">
        <v>18</v>
      </c>
      <c r="B20" s="45" t="s">
        <v>245</v>
      </c>
      <c r="C20" s="46">
        <v>2.41</v>
      </c>
      <c r="D20" s="47">
        <f t="shared" si="2"/>
        <v>10845</v>
      </c>
      <c r="E20" s="46"/>
      <c r="F20" s="47"/>
      <c r="G20" s="46"/>
      <c r="H20" s="47"/>
      <c r="I20" s="46"/>
      <c r="J20" s="47"/>
      <c r="K20" s="53">
        <f t="shared" si="1"/>
        <v>10845</v>
      </c>
    </row>
    <row r="21" ht="35" customHeight="1" spans="1:11">
      <c r="A21" s="44">
        <v>19</v>
      </c>
      <c r="B21" s="45" t="s">
        <v>246</v>
      </c>
      <c r="C21" s="46">
        <v>1.527</v>
      </c>
      <c r="D21" s="47">
        <f t="shared" si="2"/>
        <v>6871.5</v>
      </c>
      <c r="E21" s="46"/>
      <c r="F21" s="47"/>
      <c r="G21" s="46"/>
      <c r="H21" s="47"/>
      <c r="I21" s="46"/>
      <c r="J21" s="47"/>
      <c r="K21" s="53">
        <f t="shared" si="1"/>
        <v>6871.5</v>
      </c>
    </row>
    <row r="22" ht="35" customHeight="1" spans="1:11">
      <c r="A22" s="44">
        <v>20</v>
      </c>
      <c r="B22" s="45" t="s">
        <v>247</v>
      </c>
      <c r="C22" s="46">
        <v>0.375</v>
      </c>
      <c r="D22" s="47">
        <f t="shared" si="2"/>
        <v>1687.5</v>
      </c>
      <c r="E22" s="46"/>
      <c r="F22" s="47"/>
      <c r="G22" s="46">
        <v>0.054</v>
      </c>
      <c r="H22" s="47">
        <f>G22*4800</f>
        <v>259.2</v>
      </c>
      <c r="I22" s="46">
        <v>0.205</v>
      </c>
      <c r="J22" s="47">
        <f>I22*1800</f>
        <v>369</v>
      </c>
      <c r="K22" s="53">
        <f t="shared" si="1"/>
        <v>2315.7</v>
      </c>
    </row>
    <row r="23" ht="35" customHeight="1" spans="1:11">
      <c r="A23" s="54" t="s">
        <v>33</v>
      </c>
      <c r="B23" s="55"/>
      <c r="C23" s="51">
        <f t="shared" ref="C23:K23" si="3">SUM(C3:C22)</f>
        <v>110.803</v>
      </c>
      <c r="D23" s="52">
        <f t="shared" si="3"/>
        <v>498613.5</v>
      </c>
      <c r="E23" s="51">
        <f t="shared" si="3"/>
        <v>0.129</v>
      </c>
      <c r="F23" s="52">
        <f t="shared" si="3"/>
        <v>580.5</v>
      </c>
      <c r="G23" s="51">
        <f t="shared" si="3"/>
        <v>2.945</v>
      </c>
      <c r="H23" s="52">
        <f t="shared" si="3"/>
        <v>14136</v>
      </c>
      <c r="I23" s="51">
        <f t="shared" si="3"/>
        <v>2.904</v>
      </c>
      <c r="J23" s="52">
        <f t="shared" si="3"/>
        <v>5227.2</v>
      </c>
      <c r="K23" s="52">
        <f t="shared" si="3"/>
        <v>518557.2</v>
      </c>
    </row>
  </sheetData>
  <mergeCells count="2">
    <mergeCell ref="A1:K1"/>
    <mergeCell ref="A23:B23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"/>
    </sheetView>
  </sheetViews>
  <sheetFormatPr defaultColWidth="9" defaultRowHeight="13.5"/>
  <cols>
    <col min="1" max="1" width="5.5" customWidth="1"/>
    <col min="2" max="2" width="10.75" customWidth="1"/>
    <col min="3" max="3" width="9.25"/>
    <col min="4" max="4" width="10.625" customWidth="1"/>
    <col min="6" max="6" width="11.125" customWidth="1"/>
    <col min="8" max="8" width="11" customWidth="1"/>
    <col min="10" max="10" width="11.25" customWidth="1"/>
    <col min="11" max="11" width="10.875" customWidth="1"/>
  </cols>
  <sheetData>
    <row r="1" ht="6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</v>
      </c>
      <c r="C2" s="3" t="s">
        <v>3</v>
      </c>
      <c r="D2" s="3" t="s">
        <v>4</v>
      </c>
      <c r="E2" s="4" t="s">
        <v>227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</row>
    <row r="3" ht="35" customHeight="1" spans="1:11">
      <c r="A3" s="44">
        <v>1</v>
      </c>
      <c r="B3" s="45" t="s">
        <v>248</v>
      </c>
      <c r="C3" s="46">
        <v>1.785</v>
      </c>
      <c r="D3" s="47">
        <f>C3*4500</f>
        <v>8032.5</v>
      </c>
      <c r="E3" s="46"/>
      <c r="F3" s="47"/>
      <c r="G3" s="46"/>
      <c r="H3" s="47"/>
      <c r="I3" s="46"/>
      <c r="J3" s="47"/>
      <c r="K3" s="47">
        <f t="shared" ref="K3:K15" si="0">J3+H3+F3+D3</f>
        <v>8032.5</v>
      </c>
    </row>
    <row r="4" ht="35" customHeight="1" spans="1:11">
      <c r="A4" s="44">
        <v>2</v>
      </c>
      <c r="B4" s="45" t="s">
        <v>249</v>
      </c>
      <c r="C4" s="46"/>
      <c r="D4" s="47"/>
      <c r="E4" s="46">
        <v>0.347</v>
      </c>
      <c r="F4" s="47">
        <f>E4*4500</f>
        <v>1561.5</v>
      </c>
      <c r="G4" s="46"/>
      <c r="H4" s="47"/>
      <c r="I4" s="46"/>
      <c r="J4" s="47"/>
      <c r="K4" s="47">
        <f t="shared" si="0"/>
        <v>1561.5</v>
      </c>
    </row>
    <row r="5" ht="35" customHeight="1" spans="1:11">
      <c r="A5" s="44">
        <v>3</v>
      </c>
      <c r="B5" s="45" t="s">
        <v>250</v>
      </c>
      <c r="C5" s="46">
        <v>0.191</v>
      </c>
      <c r="D5" s="47">
        <f>C5*4500</f>
        <v>859.5</v>
      </c>
      <c r="E5" s="46"/>
      <c r="F5" s="47"/>
      <c r="G5" s="46"/>
      <c r="H5" s="47"/>
      <c r="I5" s="46">
        <v>0.246</v>
      </c>
      <c r="J5" s="47">
        <f>I5*1800</f>
        <v>442.8</v>
      </c>
      <c r="K5" s="47">
        <f t="shared" si="0"/>
        <v>1302.3</v>
      </c>
    </row>
    <row r="6" ht="35" customHeight="1" spans="1:11">
      <c r="A6" s="44">
        <v>4</v>
      </c>
      <c r="B6" s="45" t="s">
        <v>251</v>
      </c>
      <c r="C6" s="46">
        <v>0.815</v>
      </c>
      <c r="D6" s="47">
        <f>C6*4500</f>
        <v>3667.5</v>
      </c>
      <c r="E6" s="46"/>
      <c r="F6" s="47"/>
      <c r="G6" s="46"/>
      <c r="H6" s="47"/>
      <c r="I6" s="46"/>
      <c r="J6" s="47"/>
      <c r="K6" s="47">
        <f t="shared" si="0"/>
        <v>3667.5</v>
      </c>
    </row>
    <row r="7" ht="35" customHeight="1" spans="1:11">
      <c r="A7" s="44">
        <v>5</v>
      </c>
      <c r="B7" s="45" t="s">
        <v>252</v>
      </c>
      <c r="C7" s="46">
        <v>0.72</v>
      </c>
      <c r="D7" s="47">
        <f>C7*4500</f>
        <v>3240</v>
      </c>
      <c r="E7" s="46"/>
      <c r="F7" s="47"/>
      <c r="G7" s="46">
        <v>0.204</v>
      </c>
      <c r="H7" s="47">
        <f>G7*4800</f>
        <v>979.2</v>
      </c>
      <c r="I7" s="46"/>
      <c r="J7" s="47"/>
      <c r="K7" s="47">
        <f t="shared" si="0"/>
        <v>4219.2</v>
      </c>
    </row>
    <row r="8" ht="35" customHeight="1" spans="1:11">
      <c r="A8" s="44">
        <v>6</v>
      </c>
      <c r="B8" s="45" t="s">
        <v>253</v>
      </c>
      <c r="C8" s="46"/>
      <c r="D8" s="47"/>
      <c r="E8" s="46"/>
      <c r="F8" s="47"/>
      <c r="G8" s="46">
        <v>0.323</v>
      </c>
      <c r="H8" s="47">
        <f>G8*4800</f>
        <v>1550.4</v>
      </c>
      <c r="I8" s="46">
        <v>0.265</v>
      </c>
      <c r="J8" s="47">
        <f>I8*1800</f>
        <v>477</v>
      </c>
      <c r="K8" s="47">
        <f t="shared" si="0"/>
        <v>2027.4</v>
      </c>
    </row>
    <row r="9" ht="35" customHeight="1" spans="1:11">
      <c r="A9" s="44">
        <v>7</v>
      </c>
      <c r="B9" s="45" t="s">
        <v>254</v>
      </c>
      <c r="C9" s="46">
        <v>0.271</v>
      </c>
      <c r="D9" s="47">
        <f>C9*4500</f>
        <v>1219.5</v>
      </c>
      <c r="E9" s="46"/>
      <c r="F9" s="47"/>
      <c r="G9" s="46"/>
      <c r="H9" s="47"/>
      <c r="I9" s="46">
        <v>0.123</v>
      </c>
      <c r="J9" s="47">
        <f>I9*1800</f>
        <v>221.4</v>
      </c>
      <c r="K9" s="47">
        <f t="shared" si="0"/>
        <v>1440.9</v>
      </c>
    </row>
    <row r="10" ht="63" customHeight="1" spans="1:11">
      <c r="A10" s="44">
        <v>8</v>
      </c>
      <c r="B10" s="48" t="s">
        <v>255</v>
      </c>
      <c r="C10" s="46">
        <v>0.341</v>
      </c>
      <c r="D10" s="47">
        <f>C10*4500</f>
        <v>1534.5</v>
      </c>
      <c r="E10" s="46"/>
      <c r="F10" s="47"/>
      <c r="G10" s="46"/>
      <c r="H10" s="47"/>
      <c r="I10" s="46">
        <v>0.042</v>
      </c>
      <c r="J10" s="47">
        <f>I10*1800</f>
        <v>75.6</v>
      </c>
      <c r="K10" s="47">
        <f t="shared" si="0"/>
        <v>1610.1</v>
      </c>
    </row>
    <row r="11" ht="75" customHeight="1" spans="1:11">
      <c r="A11" s="44">
        <v>9</v>
      </c>
      <c r="B11" s="48" t="s">
        <v>256</v>
      </c>
      <c r="C11" s="46">
        <v>0.181</v>
      </c>
      <c r="D11" s="47">
        <f>C11*4500</f>
        <v>814.5</v>
      </c>
      <c r="E11" s="46"/>
      <c r="F11" s="47"/>
      <c r="G11" s="46"/>
      <c r="H11" s="47"/>
      <c r="I11" s="46"/>
      <c r="J11" s="47"/>
      <c r="K11" s="47">
        <f t="shared" si="0"/>
        <v>814.5</v>
      </c>
    </row>
    <row r="12" ht="35" customHeight="1" spans="1:11">
      <c r="A12" s="44">
        <v>10</v>
      </c>
      <c r="B12" s="45" t="s">
        <v>257</v>
      </c>
      <c r="C12" s="46">
        <v>0.491</v>
      </c>
      <c r="D12" s="47">
        <f>C12*4500</f>
        <v>2209.5</v>
      </c>
      <c r="E12" s="46"/>
      <c r="F12" s="47"/>
      <c r="G12" s="46"/>
      <c r="H12" s="47"/>
      <c r="I12" s="46">
        <v>0.653</v>
      </c>
      <c r="J12" s="47">
        <f>I12*1800</f>
        <v>1175.4</v>
      </c>
      <c r="K12" s="47">
        <f t="shared" si="0"/>
        <v>3384.9</v>
      </c>
    </row>
    <row r="13" ht="35" customHeight="1" spans="1:11">
      <c r="A13" s="44">
        <v>11</v>
      </c>
      <c r="B13" s="45" t="s">
        <v>258</v>
      </c>
      <c r="C13" s="46"/>
      <c r="D13" s="47"/>
      <c r="E13" s="46"/>
      <c r="F13" s="47"/>
      <c r="G13" s="46"/>
      <c r="H13" s="47"/>
      <c r="I13" s="46">
        <v>0.192</v>
      </c>
      <c r="J13" s="47">
        <f>I13*1800</f>
        <v>345.6</v>
      </c>
      <c r="K13" s="47">
        <f t="shared" si="0"/>
        <v>345.6</v>
      </c>
    </row>
    <row r="14" ht="35" customHeight="1" spans="1:11">
      <c r="A14" s="44">
        <v>12</v>
      </c>
      <c r="B14" s="45" t="s">
        <v>241</v>
      </c>
      <c r="C14" s="46">
        <v>6.042</v>
      </c>
      <c r="D14" s="47">
        <f>C14*4500</f>
        <v>27189</v>
      </c>
      <c r="E14" s="46"/>
      <c r="F14" s="47"/>
      <c r="G14" s="46">
        <v>1.218</v>
      </c>
      <c r="H14" s="47">
        <f>G14*4800</f>
        <v>5846.4</v>
      </c>
      <c r="I14" s="46">
        <v>0.102</v>
      </c>
      <c r="J14" s="47">
        <f>I14*1800</f>
        <v>183.6</v>
      </c>
      <c r="K14" s="47">
        <f t="shared" si="0"/>
        <v>33219</v>
      </c>
    </row>
    <row r="15" ht="35" customHeight="1" spans="1:11">
      <c r="A15" s="44">
        <v>13</v>
      </c>
      <c r="B15" s="45" t="s">
        <v>259</v>
      </c>
      <c r="C15" s="46">
        <v>0.049</v>
      </c>
      <c r="D15" s="47">
        <f>C15*4500</f>
        <v>220.5</v>
      </c>
      <c r="E15" s="46"/>
      <c r="F15" s="47"/>
      <c r="G15" s="46">
        <v>0.169</v>
      </c>
      <c r="H15" s="47">
        <f>G15*4800</f>
        <v>811.2</v>
      </c>
      <c r="I15" s="46">
        <v>0.089</v>
      </c>
      <c r="J15" s="47">
        <f>I15*1800</f>
        <v>160.2</v>
      </c>
      <c r="K15" s="47">
        <f t="shared" si="0"/>
        <v>1191.9</v>
      </c>
    </row>
    <row r="16" ht="35" customHeight="1" spans="1:11">
      <c r="A16" s="49" t="s">
        <v>33</v>
      </c>
      <c r="B16" s="50"/>
      <c r="C16" s="51">
        <f t="shared" ref="C16:K16" si="1">SUM(C3:C15)</f>
        <v>10.886</v>
      </c>
      <c r="D16" s="52">
        <f t="shared" si="1"/>
        <v>48987</v>
      </c>
      <c r="E16" s="51">
        <f t="shared" si="1"/>
        <v>0.347</v>
      </c>
      <c r="F16" s="52">
        <f t="shared" si="1"/>
        <v>1561.5</v>
      </c>
      <c r="G16" s="51">
        <f t="shared" si="1"/>
        <v>1.914</v>
      </c>
      <c r="H16" s="52">
        <f t="shared" si="1"/>
        <v>9187.2</v>
      </c>
      <c r="I16" s="51">
        <f t="shared" si="1"/>
        <v>1.712</v>
      </c>
      <c r="J16" s="52">
        <f t="shared" si="1"/>
        <v>3081.6</v>
      </c>
      <c r="K16" s="52">
        <f t="shared" si="1"/>
        <v>62817.3</v>
      </c>
    </row>
  </sheetData>
  <mergeCells count="2">
    <mergeCell ref="A1:K1"/>
    <mergeCell ref="A16:B16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:K1"/>
    </sheetView>
  </sheetViews>
  <sheetFormatPr defaultColWidth="9" defaultRowHeight="13.5"/>
  <cols>
    <col min="4" max="4" width="10.875" customWidth="1"/>
    <col min="6" max="6" width="11.75" customWidth="1"/>
    <col min="7" max="8" width="5.625" customWidth="1"/>
    <col min="10" max="10" width="10.25" customWidth="1"/>
    <col min="11" max="11" width="11.5" customWidth="1"/>
  </cols>
  <sheetData>
    <row r="1" ht="7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</row>
    <row r="2" ht="57" spans="1:12">
      <c r="A2" s="2" t="s">
        <v>1</v>
      </c>
      <c r="B2" s="2" t="s">
        <v>2</v>
      </c>
      <c r="C2" s="3" t="s">
        <v>3</v>
      </c>
      <c r="D2" s="3" t="s">
        <v>4</v>
      </c>
      <c r="E2" s="37" t="s">
        <v>260</v>
      </c>
      <c r="F2" s="3" t="s">
        <v>4</v>
      </c>
      <c r="G2" s="5" t="s">
        <v>6</v>
      </c>
      <c r="H2" s="38" t="s">
        <v>4</v>
      </c>
      <c r="I2" s="5" t="s">
        <v>7</v>
      </c>
      <c r="J2" s="3" t="s">
        <v>4</v>
      </c>
      <c r="K2" s="18" t="s">
        <v>8</v>
      </c>
      <c r="L2" s="17"/>
    </row>
    <row r="3" ht="35" customHeight="1" spans="1:12">
      <c r="A3" s="6">
        <v>1</v>
      </c>
      <c r="B3" s="25" t="s">
        <v>261</v>
      </c>
      <c r="C3" s="21">
        <v>0.021</v>
      </c>
      <c r="D3" s="9">
        <f>C3*4500</f>
        <v>94.5</v>
      </c>
      <c r="E3" s="10"/>
      <c r="F3" s="9"/>
      <c r="G3" s="10"/>
      <c r="H3" s="9"/>
      <c r="I3" s="21"/>
      <c r="J3" s="9"/>
      <c r="K3" s="9">
        <f t="shared" ref="K3:K13" si="0">J3+F3+D3</f>
        <v>94.5</v>
      </c>
      <c r="L3" s="17" t="s">
        <v>262</v>
      </c>
    </row>
    <row r="4" ht="35" customHeight="1" spans="1:12">
      <c r="A4" s="6">
        <v>2</v>
      </c>
      <c r="B4" s="25" t="s">
        <v>263</v>
      </c>
      <c r="C4" s="21">
        <v>0.546</v>
      </c>
      <c r="D4" s="9">
        <f>C4*4500</f>
        <v>2457</v>
      </c>
      <c r="E4" s="10"/>
      <c r="F4" s="9"/>
      <c r="G4" s="10"/>
      <c r="H4" s="9"/>
      <c r="I4" s="24"/>
      <c r="J4" s="9"/>
      <c r="K4" s="9">
        <f t="shared" si="0"/>
        <v>2457</v>
      </c>
      <c r="L4" s="17" t="s">
        <v>262</v>
      </c>
    </row>
    <row r="5" ht="35" customHeight="1" spans="1:12">
      <c r="A5" s="6">
        <v>3</v>
      </c>
      <c r="B5" s="30" t="s">
        <v>264</v>
      </c>
      <c r="C5" s="24">
        <v>0.241</v>
      </c>
      <c r="D5" s="9">
        <f>C5*5500</f>
        <v>1325.5</v>
      </c>
      <c r="E5" s="10"/>
      <c r="F5" s="9"/>
      <c r="G5" s="10"/>
      <c r="H5" s="9"/>
      <c r="I5" s="21"/>
      <c r="J5" s="9"/>
      <c r="K5" s="9">
        <f t="shared" si="0"/>
        <v>1325.5</v>
      </c>
      <c r="L5" s="17" t="s">
        <v>265</v>
      </c>
    </row>
    <row r="6" ht="35" customHeight="1" spans="1:12">
      <c r="A6" s="6">
        <v>4</v>
      </c>
      <c r="B6" s="31"/>
      <c r="C6" s="24">
        <v>3.199</v>
      </c>
      <c r="D6" s="9">
        <f>C6*4500</f>
        <v>14395.5</v>
      </c>
      <c r="E6" s="10"/>
      <c r="F6" s="9"/>
      <c r="G6" s="10"/>
      <c r="H6" s="9"/>
      <c r="I6" s="21"/>
      <c r="J6" s="9"/>
      <c r="K6" s="9">
        <f t="shared" si="0"/>
        <v>14395.5</v>
      </c>
      <c r="L6" s="17" t="s">
        <v>262</v>
      </c>
    </row>
    <row r="7" ht="35" customHeight="1" spans="1:12">
      <c r="A7" s="6">
        <v>5</v>
      </c>
      <c r="B7" s="25" t="s">
        <v>266</v>
      </c>
      <c r="C7" s="21">
        <v>0.085</v>
      </c>
      <c r="D7" s="9">
        <f>C7*4500</f>
        <v>382.5</v>
      </c>
      <c r="E7" s="10"/>
      <c r="F7" s="9"/>
      <c r="G7" s="10"/>
      <c r="H7" s="9"/>
      <c r="I7" s="21"/>
      <c r="J7" s="9"/>
      <c r="K7" s="9">
        <f t="shared" si="0"/>
        <v>382.5</v>
      </c>
      <c r="L7" s="17" t="s">
        <v>262</v>
      </c>
    </row>
    <row r="8" ht="35" customHeight="1" spans="1:12">
      <c r="A8" s="6">
        <v>6</v>
      </c>
      <c r="B8" s="25" t="s">
        <v>267</v>
      </c>
      <c r="C8" s="21">
        <v>1.846</v>
      </c>
      <c r="D8" s="9">
        <f>C8*4500</f>
        <v>8307</v>
      </c>
      <c r="E8" s="10"/>
      <c r="F8" s="9"/>
      <c r="G8" s="10"/>
      <c r="H8" s="9"/>
      <c r="I8" s="21">
        <v>1.977</v>
      </c>
      <c r="J8" s="9">
        <f>I8*1800</f>
        <v>3558.6</v>
      </c>
      <c r="K8" s="9">
        <f t="shared" si="0"/>
        <v>11865.6</v>
      </c>
      <c r="L8" s="17" t="s">
        <v>262</v>
      </c>
    </row>
    <row r="9" ht="35" customHeight="1" spans="1:12">
      <c r="A9" s="6">
        <v>7</v>
      </c>
      <c r="B9" s="25" t="s">
        <v>268</v>
      </c>
      <c r="C9" s="39">
        <v>2.88</v>
      </c>
      <c r="D9" s="22">
        <f>C9*4500</f>
        <v>12960</v>
      </c>
      <c r="E9" s="23"/>
      <c r="F9" s="22"/>
      <c r="G9" s="23"/>
      <c r="H9" s="22"/>
      <c r="I9" s="21">
        <v>0.098</v>
      </c>
      <c r="J9" s="9">
        <f>I9*1800</f>
        <v>176.4</v>
      </c>
      <c r="K9" s="9">
        <f t="shared" si="0"/>
        <v>13136.4</v>
      </c>
      <c r="L9" s="17" t="s">
        <v>262</v>
      </c>
    </row>
    <row r="10" ht="35" customHeight="1" spans="1:12">
      <c r="A10" s="6">
        <v>8</v>
      </c>
      <c r="B10" s="30" t="s">
        <v>269</v>
      </c>
      <c r="C10" s="39">
        <v>1.323</v>
      </c>
      <c r="D10" s="22">
        <f>C10*5500</f>
        <v>7276.5</v>
      </c>
      <c r="E10" s="39">
        <v>0.131</v>
      </c>
      <c r="F10" s="22">
        <f>E10*3000</f>
        <v>393</v>
      </c>
      <c r="G10" s="23"/>
      <c r="H10" s="22"/>
      <c r="I10" s="21"/>
      <c r="J10" s="22"/>
      <c r="K10" s="9">
        <f t="shared" si="0"/>
        <v>7669.5</v>
      </c>
      <c r="L10" s="43" t="s">
        <v>270</v>
      </c>
    </row>
    <row r="11" ht="35" customHeight="1" spans="1:12">
      <c r="A11" s="6">
        <v>9</v>
      </c>
      <c r="B11" s="40"/>
      <c r="C11" s="21">
        <v>0.332</v>
      </c>
      <c r="D11" s="9">
        <f>C11*4500</f>
        <v>1494</v>
      </c>
      <c r="E11" s="10">
        <v>1.4</v>
      </c>
      <c r="F11" s="9">
        <f>E11*11200</f>
        <v>15680</v>
      </c>
      <c r="G11" s="10"/>
      <c r="H11" s="9"/>
      <c r="I11" s="21"/>
      <c r="J11" s="9"/>
      <c r="K11" s="9">
        <f t="shared" si="0"/>
        <v>17174</v>
      </c>
      <c r="L11" s="17" t="s">
        <v>271</v>
      </c>
    </row>
    <row r="12" ht="35" customHeight="1" spans="1:12">
      <c r="A12" s="6">
        <v>10</v>
      </c>
      <c r="B12" s="31"/>
      <c r="C12" s="21">
        <v>0.387</v>
      </c>
      <c r="D12" s="9">
        <f>C12*3000</f>
        <v>1161</v>
      </c>
      <c r="E12" s="10"/>
      <c r="F12" s="9"/>
      <c r="G12" s="10"/>
      <c r="H12" s="9"/>
      <c r="I12" s="21"/>
      <c r="J12" s="9"/>
      <c r="K12" s="9">
        <f t="shared" si="0"/>
        <v>1161</v>
      </c>
      <c r="L12" s="17" t="s">
        <v>272</v>
      </c>
    </row>
    <row r="13" ht="35" customHeight="1" spans="1:12">
      <c r="A13" s="6">
        <v>11</v>
      </c>
      <c r="B13" s="20" t="s">
        <v>273</v>
      </c>
      <c r="C13" s="21">
        <v>0.387</v>
      </c>
      <c r="D13" s="9">
        <f>C13*3000</f>
        <v>1161</v>
      </c>
      <c r="E13" s="10"/>
      <c r="F13" s="9"/>
      <c r="G13" s="10"/>
      <c r="H13" s="9"/>
      <c r="I13" s="21"/>
      <c r="J13" s="9"/>
      <c r="K13" s="9">
        <f t="shared" si="0"/>
        <v>1161</v>
      </c>
      <c r="L13" s="17" t="s">
        <v>272</v>
      </c>
    </row>
    <row r="14" ht="35" customHeight="1" spans="1:12">
      <c r="A14" s="13" t="s">
        <v>33</v>
      </c>
      <c r="B14" s="14"/>
      <c r="C14" s="41">
        <f>SUM(C3:C13)</f>
        <v>11.247</v>
      </c>
      <c r="D14" s="42">
        <f>SUM(D3:D13)</f>
        <v>51014.5</v>
      </c>
      <c r="E14" s="41">
        <f>SUM(E3:E13)</f>
        <v>1.531</v>
      </c>
      <c r="F14" s="42">
        <f>SUM(F3:F13)</f>
        <v>16073</v>
      </c>
      <c r="G14" s="41"/>
      <c r="H14" s="42"/>
      <c r="I14" s="41">
        <f>SUM(I3:I13)</f>
        <v>2.075</v>
      </c>
      <c r="J14" s="42">
        <f>SUM(J3:J13)</f>
        <v>3735</v>
      </c>
      <c r="K14" s="42">
        <f>SUM(K3:K13)</f>
        <v>70822.5</v>
      </c>
      <c r="L14" s="19"/>
    </row>
  </sheetData>
  <mergeCells count="4">
    <mergeCell ref="A1:K1"/>
    <mergeCell ref="A14:B14"/>
    <mergeCell ref="B5:B6"/>
    <mergeCell ref="B10:B12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K1"/>
    </sheetView>
  </sheetViews>
  <sheetFormatPr defaultColWidth="9" defaultRowHeight="13.5"/>
  <cols>
    <col min="1" max="1" width="7.5" customWidth="1"/>
    <col min="3" max="3" width="9.25"/>
    <col min="4" max="4" width="12" customWidth="1"/>
    <col min="10" max="10" width="11" customWidth="1"/>
    <col min="11" max="11" width="12" customWidth="1"/>
  </cols>
  <sheetData>
    <row r="1" ht="6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</row>
    <row r="2" ht="57" spans="1:12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  <c r="L2" s="17"/>
    </row>
    <row r="3" ht="35" customHeight="1" spans="1:12">
      <c r="A3" s="6">
        <v>1</v>
      </c>
      <c r="B3" s="20" t="s">
        <v>274</v>
      </c>
      <c r="C3" s="21">
        <v>5.53</v>
      </c>
      <c r="D3" s="9">
        <f>C3*4500</f>
        <v>24885</v>
      </c>
      <c r="E3" s="10"/>
      <c r="F3" s="10"/>
      <c r="G3" s="10"/>
      <c r="H3" s="10"/>
      <c r="I3" s="21"/>
      <c r="J3" s="9"/>
      <c r="K3" s="9">
        <f t="shared" ref="K3:K14" si="0">J3+D3</f>
        <v>24885</v>
      </c>
      <c r="L3" s="17" t="s">
        <v>262</v>
      </c>
    </row>
    <row r="4" ht="35" customHeight="1" spans="1:12">
      <c r="A4" s="6">
        <v>2</v>
      </c>
      <c r="B4" s="25" t="s">
        <v>275</v>
      </c>
      <c r="C4" s="21">
        <v>1.201</v>
      </c>
      <c r="D4" s="9">
        <f>C4*4500</f>
        <v>5404.5</v>
      </c>
      <c r="E4" s="10"/>
      <c r="F4" s="10"/>
      <c r="G4" s="10"/>
      <c r="H4" s="10"/>
      <c r="I4" s="24"/>
      <c r="J4" s="9"/>
      <c r="K4" s="9">
        <f t="shared" si="0"/>
        <v>5404.5</v>
      </c>
      <c r="L4" s="17" t="s">
        <v>262</v>
      </c>
    </row>
    <row r="5" ht="35" customHeight="1" spans="1:12">
      <c r="A5" s="6">
        <v>3</v>
      </c>
      <c r="B5" s="25" t="s">
        <v>276</v>
      </c>
      <c r="C5" s="24">
        <v>5.589</v>
      </c>
      <c r="D5" s="9">
        <f>C5*4500</f>
        <v>25150.5</v>
      </c>
      <c r="E5" s="10"/>
      <c r="F5" s="10"/>
      <c r="G5" s="10"/>
      <c r="H5" s="10"/>
      <c r="I5" s="21">
        <v>0.16</v>
      </c>
      <c r="J5" s="9">
        <f>I5*1800</f>
        <v>288</v>
      </c>
      <c r="K5" s="9">
        <f t="shared" si="0"/>
        <v>25438.5</v>
      </c>
      <c r="L5" s="17" t="s">
        <v>262</v>
      </c>
    </row>
    <row r="6" ht="35" customHeight="1" spans="1:12">
      <c r="A6" s="6">
        <v>4</v>
      </c>
      <c r="B6" s="20" t="s">
        <v>277</v>
      </c>
      <c r="C6" s="24"/>
      <c r="D6" s="9"/>
      <c r="E6" s="10"/>
      <c r="F6" s="10"/>
      <c r="G6" s="10"/>
      <c r="H6" s="10"/>
      <c r="I6" s="21">
        <v>2.773</v>
      </c>
      <c r="J6" s="9">
        <f>I6*1800</f>
        <v>4991.4</v>
      </c>
      <c r="K6" s="9">
        <f t="shared" si="0"/>
        <v>4991.4</v>
      </c>
      <c r="L6" s="17"/>
    </row>
    <row r="7" ht="35" customHeight="1" spans="1:12">
      <c r="A7" s="6">
        <v>5</v>
      </c>
      <c r="B7" s="25" t="s">
        <v>278</v>
      </c>
      <c r="C7" s="24">
        <v>13.348</v>
      </c>
      <c r="D7" s="9">
        <f>C7*4500</f>
        <v>60066</v>
      </c>
      <c r="E7" s="10"/>
      <c r="F7" s="10"/>
      <c r="G7" s="10"/>
      <c r="H7" s="10"/>
      <c r="I7" s="21"/>
      <c r="J7" s="9"/>
      <c r="K7" s="9">
        <f t="shared" si="0"/>
        <v>60066</v>
      </c>
      <c r="L7" s="17" t="s">
        <v>262</v>
      </c>
    </row>
    <row r="8" ht="35" customHeight="1" spans="1:12">
      <c r="A8" s="6">
        <v>6</v>
      </c>
      <c r="B8" s="25" t="s">
        <v>279</v>
      </c>
      <c r="C8" s="24">
        <v>0.843</v>
      </c>
      <c r="D8" s="9">
        <f>C8*4500</f>
        <v>3793.5</v>
      </c>
      <c r="E8" s="10"/>
      <c r="F8" s="10"/>
      <c r="G8" s="10"/>
      <c r="H8" s="10"/>
      <c r="I8" s="21"/>
      <c r="J8" s="9"/>
      <c r="K8" s="9">
        <f t="shared" si="0"/>
        <v>3793.5</v>
      </c>
      <c r="L8" s="17" t="s">
        <v>262</v>
      </c>
    </row>
    <row r="9" ht="35" customHeight="1" spans="1:12">
      <c r="A9" s="6">
        <v>7</v>
      </c>
      <c r="B9" s="20" t="s">
        <v>280</v>
      </c>
      <c r="C9" s="21"/>
      <c r="D9" s="9"/>
      <c r="E9" s="10"/>
      <c r="F9" s="10"/>
      <c r="G9" s="10"/>
      <c r="H9" s="10"/>
      <c r="I9" s="21">
        <v>3.657</v>
      </c>
      <c r="J9" s="9">
        <f>I9*1800</f>
        <v>6582.6</v>
      </c>
      <c r="K9" s="9">
        <f t="shared" si="0"/>
        <v>6582.6</v>
      </c>
      <c r="L9" s="17"/>
    </row>
    <row r="10" ht="35" customHeight="1" spans="1:12">
      <c r="A10" s="6">
        <v>8</v>
      </c>
      <c r="B10" s="20" t="s">
        <v>281</v>
      </c>
      <c r="C10" s="24">
        <v>2.656</v>
      </c>
      <c r="D10" s="9">
        <f>C10*3000</f>
        <v>7968</v>
      </c>
      <c r="E10" s="10"/>
      <c r="F10" s="10"/>
      <c r="G10" s="10"/>
      <c r="H10" s="10"/>
      <c r="I10" s="21"/>
      <c r="J10" s="9"/>
      <c r="K10" s="9">
        <f t="shared" si="0"/>
        <v>7968</v>
      </c>
      <c r="L10" s="17" t="s">
        <v>272</v>
      </c>
    </row>
    <row r="11" ht="35" customHeight="1" spans="1:12">
      <c r="A11" s="6">
        <v>9</v>
      </c>
      <c r="B11" s="30" t="s">
        <v>282</v>
      </c>
      <c r="C11" s="24">
        <v>13.165</v>
      </c>
      <c r="D11" s="9">
        <f>C11*3000</f>
        <v>39495</v>
      </c>
      <c r="E11" s="10"/>
      <c r="F11" s="10"/>
      <c r="G11" s="10"/>
      <c r="H11" s="10"/>
      <c r="I11" s="21">
        <v>0.126</v>
      </c>
      <c r="J11" s="9">
        <f>I11*1800</f>
        <v>226.8</v>
      </c>
      <c r="K11" s="9">
        <f t="shared" si="0"/>
        <v>39721.8</v>
      </c>
      <c r="L11" s="17" t="s">
        <v>272</v>
      </c>
    </row>
    <row r="12" ht="35" customHeight="1" spans="1:12">
      <c r="A12" s="6">
        <v>10</v>
      </c>
      <c r="B12" s="31"/>
      <c r="C12" s="24">
        <v>0.186</v>
      </c>
      <c r="D12" s="9">
        <f>C12*4500</f>
        <v>837</v>
      </c>
      <c r="E12" s="10"/>
      <c r="F12" s="10"/>
      <c r="G12" s="10"/>
      <c r="H12" s="10"/>
      <c r="I12" s="21"/>
      <c r="J12" s="9"/>
      <c r="K12" s="9">
        <f t="shared" si="0"/>
        <v>837</v>
      </c>
      <c r="L12" s="17" t="s">
        <v>262</v>
      </c>
    </row>
    <row r="13" ht="35" customHeight="1" spans="1:12">
      <c r="A13" s="6">
        <v>11</v>
      </c>
      <c r="B13" s="25" t="s">
        <v>283</v>
      </c>
      <c r="C13" s="21">
        <v>1.608</v>
      </c>
      <c r="D13" s="9">
        <f>C13*3000</f>
        <v>4824</v>
      </c>
      <c r="E13" s="10"/>
      <c r="F13" s="10"/>
      <c r="G13" s="10"/>
      <c r="H13" s="10"/>
      <c r="I13" s="21">
        <v>0.14</v>
      </c>
      <c r="J13" s="9">
        <f>I13*1800</f>
        <v>252</v>
      </c>
      <c r="K13" s="9">
        <f t="shared" si="0"/>
        <v>5076</v>
      </c>
      <c r="L13" s="17" t="s">
        <v>272</v>
      </c>
    </row>
    <row r="14" ht="35" customHeight="1" spans="1:12">
      <c r="A14" s="6">
        <v>12</v>
      </c>
      <c r="B14" s="25" t="s">
        <v>284</v>
      </c>
      <c r="C14" s="10">
        <v>2.577</v>
      </c>
      <c r="D14" s="9">
        <f>C14*3000</f>
        <v>7731</v>
      </c>
      <c r="E14" s="10"/>
      <c r="F14" s="10"/>
      <c r="G14" s="10"/>
      <c r="H14" s="10"/>
      <c r="I14" s="21"/>
      <c r="J14" s="9"/>
      <c r="K14" s="9">
        <f t="shared" si="0"/>
        <v>7731</v>
      </c>
      <c r="L14" s="17" t="s">
        <v>262</v>
      </c>
    </row>
    <row r="15" ht="35" customHeight="1" spans="1:12">
      <c r="A15" s="13" t="s">
        <v>33</v>
      </c>
      <c r="B15" s="14"/>
      <c r="C15" s="15">
        <f>SUM(C3:C14)</f>
        <v>46.703</v>
      </c>
      <c r="D15" s="16">
        <f>SUM(D3:D14)</f>
        <v>180154.5</v>
      </c>
      <c r="E15" s="15"/>
      <c r="F15" s="15"/>
      <c r="G15" s="15"/>
      <c r="H15" s="15"/>
      <c r="I15" s="15">
        <f>SUM(I3:I14)</f>
        <v>6.856</v>
      </c>
      <c r="J15" s="16">
        <f>SUM(J3:J14)</f>
        <v>12340.8</v>
      </c>
      <c r="K15" s="16">
        <f>SUM(K3:K14)</f>
        <v>192495.3</v>
      </c>
      <c r="L15" s="19"/>
    </row>
  </sheetData>
  <mergeCells count="3">
    <mergeCell ref="A1:K1"/>
    <mergeCell ref="A15:B15"/>
    <mergeCell ref="B11:B12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A1" sqref="A1:K1"/>
    </sheetView>
  </sheetViews>
  <sheetFormatPr defaultColWidth="9" defaultRowHeight="13.5"/>
  <cols>
    <col min="1" max="1" width="7.125" customWidth="1"/>
    <col min="3" max="3" width="11.25" customWidth="1"/>
    <col min="4" max="4" width="12.5" customWidth="1"/>
    <col min="5" max="5" width="9.875"/>
    <col min="6" max="7" width="12.625" customWidth="1"/>
    <col min="8" max="8" width="11.375" customWidth="1"/>
    <col min="9" max="9" width="9.875"/>
    <col min="10" max="10" width="11.625" customWidth="1"/>
    <col min="11" max="11" width="14.375" customWidth="1"/>
  </cols>
  <sheetData>
    <row r="1" ht="87" customHeight="1" spans="1:1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7"/>
    </row>
    <row r="2" ht="28.5" spans="1:12">
      <c r="A2" s="2" t="s">
        <v>1</v>
      </c>
      <c r="B2" s="2" t="s">
        <v>2</v>
      </c>
      <c r="C2" s="3" t="s">
        <v>3</v>
      </c>
      <c r="D2" s="3" t="s">
        <v>4</v>
      </c>
      <c r="E2" s="4" t="s">
        <v>285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  <c r="L2" s="17"/>
    </row>
    <row r="3" ht="35" customHeight="1" spans="1:12">
      <c r="A3" s="6">
        <v>1</v>
      </c>
      <c r="B3" s="20" t="s">
        <v>286</v>
      </c>
      <c r="C3" s="21">
        <v>2.45997254473649</v>
      </c>
      <c r="D3" s="9">
        <f t="shared" ref="D3:D9" si="0">C3*4500</f>
        <v>11069.8764513142</v>
      </c>
      <c r="E3" s="24"/>
      <c r="F3" s="9"/>
      <c r="G3" s="24"/>
      <c r="H3" s="9"/>
      <c r="I3" s="21"/>
      <c r="J3" s="9"/>
      <c r="K3" s="9">
        <f t="shared" ref="K3:K9" si="1">J3+H3+F3+D3</f>
        <v>11069.8764513142</v>
      </c>
      <c r="L3" s="17" t="s">
        <v>262</v>
      </c>
    </row>
    <row r="4" ht="35" customHeight="1" spans="1:12">
      <c r="A4" s="6">
        <v>2</v>
      </c>
      <c r="B4" s="25" t="s">
        <v>287</v>
      </c>
      <c r="C4" s="21">
        <v>4.907</v>
      </c>
      <c r="D4" s="9">
        <f t="shared" si="0"/>
        <v>22081.5</v>
      </c>
      <c r="E4" s="24"/>
      <c r="F4" s="9"/>
      <c r="G4" s="24"/>
      <c r="H4" s="9"/>
      <c r="I4" s="24"/>
      <c r="J4" s="9"/>
      <c r="K4" s="9">
        <f t="shared" si="1"/>
        <v>22081.5</v>
      </c>
      <c r="L4" s="17" t="s">
        <v>262</v>
      </c>
    </row>
    <row r="5" ht="35" customHeight="1" spans="1:12">
      <c r="A5" s="6">
        <v>3</v>
      </c>
      <c r="B5" s="20" t="s">
        <v>288</v>
      </c>
      <c r="C5" s="24">
        <v>2.327</v>
      </c>
      <c r="D5" s="9">
        <f t="shared" si="0"/>
        <v>10471.5</v>
      </c>
      <c r="E5" s="24"/>
      <c r="F5" s="9"/>
      <c r="G5" s="24"/>
      <c r="H5" s="9"/>
      <c r="I5" s="21"/>
      <c r="J5" s="9"/>
      <c r="K5" s="9">
        <f t="shared" si="1"/>
        <v>10471.5</v>
      </c>
      <c r="L5" s="17" t="s">
        <v>262</v>
      </c>
    </row>
    <row r="6" ht="35" customHeight="1" spans="1:12">
      <c r="A6" s="6">
        <v>4</v>
      </c>
      <c r="B6" s="20" t="s">
        <v>289</v>
      </c>
      <c r="C6" s="24">
        <v>32.3289170535</v>
      </c>
      <c r="D6" s="9">
        <f t="shared" si="0"/>
        <v>145480.12674075</v>
      </c>
      <c r="E6" s="24"/>
      <c r="F6" s="9"/>
      <c r="G6" s="24"/>
      <c r="H6" s="9"/>
      <c r="I6" s="21"/>
      <c r="J6" s="9"/>
      <c r="K6" s="9">
        <f t="shared" si="1"/>
        <v>145480.12674075</v>
      </c>
      <c r="L6" s="17" t="s">
        <v>262</v>
      </c>
    </row>
    <row r="7" ht="35" customHeight="1" spans="1:12">
      <c r="A7" s="6">
        <v>5</v>
      </c>
      <c r="B7" s="20" t="s">
        <v>290</v>
      </c>
      <c r="C7" s="24">
        <v>27.253</v>
      </c>
      <c r="D7" s="9">
        <f t="shared" si="0"/>
        <v>122638.5</v>
      </c>
      <c r="E7" s="24"/>
      <c r="F7" s="9"/>
      <c r="G7" s="24"/>
      <c r="H7" s="9"/>
      <c r="I7" s="21"/>
      <c r="J7" s="9"/>
      <c r="K7" s="9">
        <f t="shared" si="1"/>
        <v>122638.5</v>
      </c>
      <c r="L7" s="17" t="s">
        <v>262</v>
      </c>
    </row>
    <row r="8" ht="35" customHeight="1" spans="1:12">
      <c r="A8" s="6">
        <v>6</v>
      </c>
      <c r="B8" s="25" t="s">
        <v>291</v>
      </c>
      <c r="C8" s="24">
        <v>11.543</v>
      </c>
      <c r="D8" s="9">
        <f t="shared" si="0"/>
        <v>51943.5</v>
      </c>
      <c r="E8" s="24"/>
      <c r="F8" s="9"/>
      <c r="G8" s="24">
        <v>0.144</v>
      </c>
      <c r="H8" s="9">
        <f>G8*4800</f>
        <v>691.2</v>
      </c>
      <c r="I8" s="21"/>
      <c r="J8" s="9"/>
      <c r="K8" s="9">
        <f t="shared" si="1"/>
        <v>52634.7</v>
      </c>
      <c r="L8" s="17" t="s">
        <v>262</v>
      </c>
    </row>
    <row r="9" ht="35" customHeight="1" spans="1:12">
      <c r="A9" s="6">
        <v>7</v>
      </c>
      <c r="B9" s="30" t="s">
        <v>292</v>
      </c>
      <c r="C9" s="21">
        <v>33.515</v>
      </c>
      <c r="D9" s="9">
        <f t="shared" si="0"/>
        <v>150817.5</v>
      </c>
      <c r="E9" s="24">
        <v>1.026145179978</v>
      </c>
      <c r="F9" s="9">
        <f>E9*7000</f>
        <v>7183.016259846</v>
      </c>
      <c r="G9" s="24"/>
      <c r="H9" s="9"/>
      <c r="I9" s="21"/>
      <c r="J9" s="9"/>
      <c r="K9" s="9">
        <f t="shared" si="1"/>
        <v>158000.516259846</v>
      </c>
      <c r="L9" s="17" t="s">
        <v>293</v>
      </c>
    </row>
    <row r="10" ht="35" customHeight="1" spans="1:12">
      <c r="A10" s="6">
        <v>8</v>
      </c>
      <c r="B10" s="31"/>
      <c r="C10" s="21">
        <v>5.776</v>
      </c>
      <c r="D10" s="9">
        <f>C10*5500</f>
        <v>31768</v>
      </c>
      <c r="E10" s="24"/>
      <c r="F10" s="9"/>
      <c r="G10" s="24"/>
      <c r="H10" s="9"/>
      <c r="I10" s="21"/>
      <c r="J10" s="9"/>
      <c r="K10" s="9"/>
      <c r="L10" s="17" t="s">
        <v>265</v>
      </c>
    </row>
    <row r="11" ht="35" customHeight="1" spans="1:12">
      <c r="A11" s="6">
        <v>9</v>
      </c>
      <c r="B11" s="25" t="s">
        <v>294</v>
      </c>
      <c r="C11" s="21">
        <v>0.156146360278499</v>
      </c>
      <c r="D11" s="9">
        <f t="shared" ref="D11:D20" si="2">C11*4500</f>
        <v>702.658621253246</v>
      </c>
      <c r="E11" s="24"/>
      <c r="F11" s="9"/>
      <c r="G11" s="24"/>
      <c r="H11" s="9"/>
      <c r="I11" s="21"/>
      <c r="J11" s="9"/>
      <c r="K11" s="9">
        <f t="shared" ref="K11:K20" si="3">J11+H11+F11+D11</f>
        <v>702.658621253246</v>
      </c>
      <c r="L11" s="17" t="s">
        <v>262</v>
      </c>
    </row>
    <row r="12" ht="35" customHeight="1" spans="1:12">
      <c r="A12" s="6">
        <v>10</v>
      </c>
      <c r="B12" s="20" t="s">
        <v>295</v>
      </c>
      <c r="C12" s="24">
        <v>0.404510341736999</v>
      </c>
      <c r="D12" s="9">
        <f t="shared" si="2"/>
        <v>1820.2965378165</v>
      </c>
      <c r="E12" s="24"/>
      <c r="F12" s="9"/>
      <c r="G12" s="24"/>
      <c r="H12" s="9"/>
      <c r="I12" s="21"/>
      <c r="J12" s="9"/>
      <c r="K12" s="9">
        <f t="shared" si="3"/>
        <v>1820.2965378165</v>
      </c>
      <c r="L12" s="17" t="s">
        <v>262</v>
      </c>
    </row>
    <row r="13" ht="35" customHeight="1" spans="1:12">
      <c r="A13" s="6">
        <v>11</v>
      </c>
      <c r="B13" s="20" t="s">
        <v>296</v>
      </c>
      <c r="C13" s="24">
        <v>1.279836392622</v>
      </c>
      <c r="D13" s="9">
        <f t="shared" si="2"/>
        <v>5759.263766799</v>
      </c>
      <c r="E13" s="24"/>
      <c r="F13" s="9"/>
      <c r="G13" s="24"/>
      <c r="H13" s="9"/>
      <c r="I13" s="21"/>
      <c r="J13" s="9"/>
      <c r="K13" s="9">
        <f t="shared" si="3"/>
        <v>5759.263766799</v>
      </c>
      <c r="L13" s="17" t="s">
        <v>262</v>
      </c>
    </row>
    <row r="14" ht="35" customHeight="1" spans="1:12">
      <c r="A14" s="6">
        <v>12</v>
      </c>
      <c r="B14" s="20" t="s">
        <v>297</v>
      </c>
      <c r="C14" s="21">
        <v>5.548</v>
      </c>
      <c r="D14" s="9">
        <f t="shared" si="2"/>
        <v>24966</v>
      </c>
      <c r="E14" s="24"/>
      <c r="F14" s="9"/>
      <c r="G14" s="24"/>
      <c r="H14" s="9"/>
      <c r="I14" s="21"/>
      <c r="J14" s="9"/>
      <c r="K14" s="9">
        <f t="shared" si="3"/>
        <v>24966</v>
      </c>
      <c r="L14" s="17" t="s">
        <v>262</v>
      </c>
    </row>
    <row r="15" ht="35" customHeight="1" spans="1:12">
      <c r="A15" s="6">
        <v>13</v>
      </c>
      <c r="B15" s="20" t="s">
        <v>298</v>
      </c>
      <c r="C15" s="24">
        <v>8.72185042504348</v>
      </c>
      <c r="D15" s="9">
        <f t="shared" si="2"/>
        <v>39248.3269126957</v>
      </c>
      <c r="E15" s="24"/>
      <c r="F15" s="9"/>
      <c r="G15" s="24">
        <v>0.325707378147</v>
      </c>
      <c r="H15" s="9">
        <f>G15*4800</f>
        <v>1563.3954151056</v>
      </c>
      <c r="I15" s="24"/>
      <c r="J15" s="9"/>
      <c r="K15" s="9">
        <f t="shared" si="3"/>
        <v>40811.7223278013</v>
      </c>
      <c r="L15" s="17" t="s">
        <v>262</v>
      </c>
    </row>
    <row r="16" ht="35" customHeight="1" spans="1:12">
      <c r="A16" s="6">
        <v>14</v>
      </c>
      <c r="B16" s="20" t="s">
        <v>299</v>
      </c>
      <c r="C16" s="24">
        <v>0</v>
      </c>
      <c r="D16" s="9">
        <f t="shared" si="2"/>
        <v>0</v>
      </c>
      <c r="E16" s="24"/>
      <c r="F16" s="9"/>
      <c r="G16" s="24"/>
      <c r="H16" s="9"/>
      <c r="I16" s="24">
        <v>0.505553941095</v>
      </c>
      <c r="J16" s="9">
        <f>I16*1800</f>
        <v>909.997093971</v>
      </c>
      <c r="K16" s="9">
        <f t="shared" si="3"/>
        <v>909.997093971</v>
      </c>
      <c r="L16" s="17" t="s">
        <v>262</v>
      </c>
    </row>
    <row r="17" ht="35" customHeight="1" spans="1:12">
      <c r="A17" s="6">
        <v>15</v>
      </c>
      <c r="B17" s="20" t="s">
        <v>300</v>
      </c>
      <c r="C17" s="24">
        <v>2.872</v>
      </c>
      <c r="D17" s="9">
        <f t="shared" si="2"/>
        <v>12924</v>
      </c>
      <c r="E17" s="24"/>
      <c r="F17" s="9"/>
      <c r="G17" s="24"/>
      <c r="H17" s="9"/>
      <c r="I17" s="24">
        <v>0.154</v>
      </c>
      <c r="J17" s="9">
        <f>I17*1800</f>
        <v>277.2</v>
      </c>
      <c r="K17" s="9">
        <f t="shared" si="3"/>
        <v>13201.2</v>
      </c>
      <c r="L17" s="17" t="s">
        <v>262</v>
      </c>
    </row>
    <row r="18" ht="35" customHeight="1" spans="1:12">
      <c r="A18" s="6">
        <v>16</v>
      </c>
      <c r="B18" s="20" t="s">
        <v>301</v>
      </c>
      <c r="C18" s="24">
        <v>0.023</v>
      </c>
      <c r="D18" s="9">
        <f t="shared" si="2"/>
        <v>103.5</v>
      </c>
      <c r="E18" s="24"/>
      <c r="F18" s="9"/>
      <c r="G18" s="24"/>
      <c r="H18" s="9"/>
      <c r="I18" s="24"/>
      <c r="J18" s="9"/>
      <c r="K18" s="9">
        <f t="shared" si="3"/>
        <v>103.5</v>
      </c>
      <c r="L18" s="17" t="s">
        <v>262</v>
      </c>
    </row>
    <row r="19" ht="35" customHeight="1" spans="1:12">
      <c r="A19" s="6">
        <v>17</v>
      </c>
      <c r="B19" s="20" t="s">
        <v>302</v>
      </c>
      <c r="C19" s="24">
        <v>1.25269721276805</v>
      </c>
      <c r="D19" s="9">
        <f t="shared" si="2"/>
        <v>5637.13745745623</v>
      </c>
      <c r="E19" s="24"/>
      <c r="F19" s="9"/>
      <c r="G19" s="24"/>
      <c r="H19" s="9"/>
      <c r="I19" s="24"/>
      <c r="J19" s="9"/>
      <c r="K19" s="9">
        <f t="shared" si="3"/>
        <v>5637.13745745623</v>
      </c>
      <c r="L19" s="17" t="s">
        <v>262</v>
      </c>
    </row>
    <row r="20" ht="35" customHeight="1" spans="1:12">
      <c r="A20" s="6">
        <v>18</v>
      </c>
      <c r="B20" s="32" t="s">
        <v>303</v>
      </c>
      <c r="C20" s="24">
        <v>10.482</v>
      </c>
      <c r="D20" s="9">
        <f t="shared" si="2"/>
        <v>47169</v>
      </c>
      <c r="E20" s="24"/>
      <c r="F20" s="9"/>
      <c r="G20" s="24"/>
      <c r="H20" s="9"/>
      <c r="I20" s="24"/>
      <c r="J20" s="9"/>
      <c r="K20" s="9">
        <f t="shared" si="3"/>
        <v>47169</v>
      </c>
      <c r="L20" s="17" t="s">
        <v>262</v>
      </c>
    </row>
    <row r="21" ht="35" customHeight="1" spans="1:12">
      <c r="A21" s="6">
        <v>19</v>
      </c>
      <c r="B21" s="33"/>
      <c r="C21" s="24">
        <v>0.084</v>
      </c>
      <c r="D21" s="9">
        <f>C21*3000</f>
        <v>252</v>
      </c>
      <c r="E21" s="24"/>
      <c r="F21" s="9"/>
      <c r="G21" s="24"/>
      <c r="H21" s="9"/>
      <c r="I21" s="24"/>
      <c r="J21" s="9"/>
      <c r="K21" s="9"/>
      <c r="L21" s="17" t="s">
        <v>272</v>
      </c>
    </row>
    <row r="22" ht="35" customHeight="1" spans="1:12">
      <c r="A22" s="6">
        <v>20</v>
      </c>
      <c r="B22" s="20" t="s">
        <v>304</v>
      </c>
      <c r="C22" s="24">
        <v>0.846197795888997</v>
      </c>
      <c r="D22" s="9">
        <f t="shared" ref="D22:D31" si="4">C22*4500</f>
        <v>3807.89008150049</v>
      </c>
      <c r="E22" s="24"/>
      <c r="F22" s="9"/>
      <c r="G22" s="24"/>
      <c r="H22" s="9"/>
      <c r="I22" s="24"/>
      <c r="J22" s="9"/>
      <c r="K22" s="9">
        <f t="shared" ref="K22:K31" si="5">J22+H22+F22+D22</f>
        <v>3807.89008150049</v>
      </c>
      <c r="L22" s="17" t="s">
        <v>262</v>
      </c>
    </row>
    <row r="23" ht="35" customHeight="1" spans="1:12">
      <c r="A23" s="6">
        <v>21</v>
      </c>
      <c r="B23" s="20" t="s">
        <v>305</v>
      </c>
      <c r="C23" s="24">
        <v>2.414305528425</v>
      </c>
      <c r="D23" s="9">
        <f t="shared" si="4"/>
        <v>10864.3748779125</v>
      </c>
      <c r="E23" s="24">
        <v>0.4761010561965</v>
      </c>
      <c r="F23" s="9">
        <f>E23*7000</f>
        <v>3332.7073933755</v>
      </c>
      <c r="G23" s="24"/>
      <c r="H23" s="9"/>
      <c r="I23" s="24"/>
      <c r="J23" s="9"/>
      <c r="K23" s="9">
        <f t="shared" si="5"/>
        <v>14197.082271288</v>
      </c>
      <c r="L23" s="17" t="s">
        <v>262</v>
      </c>
    </row>
    <row r="24" ht="35" customHeight="1" spans="1:12">
      <c r="A24" s="6">
        <v>22</v>
      </c>
      <c r="B24" s="20" t="s">
        <v>306</v>
      </c>
      <c r="C24" s="24">
        <v>4.2970617924</v>
      </c>
      <c r="D24" s="9">
        <f t="shared" si="4"/>
        <v>19336.7780658</v>
      </c>
      <c r="E24" s="24"/>
      <c r="F24" s="9"/>
      <c r="G24" s="24"/>
      <c r="H24" s="9"/>
      <c r="I24" s="24"/>
      <c r="J24" s="9"/>
      <c r="K24" s="9">
        <f t="shared" si="5"/>
        <v>19336.7780658</v>
      </c>
      <c r="L24" s="17" t="s">
        <v>262</v>
      </c>
    </row>
    <row r="25" ht="35" customHeight="1" spans="1:12">
      <c r="A25" s="6">
        <v>23</v>
      </c>
      <c r="B25" s="20" t="s">
        <v>307</v>
      </c>
      <c r="C25" s="24">
        <v>4.071</v>
      </c>
      <c r="D25" s="9">
        <f t="shared" si="4"/>
        <v>18319.5</v>
      </c>
      <c r="E25" s="24"/>
      <c r="F25" s="9"/>
      <c r="G25" s="24"/>
      <c r="H25" s="9"/>
      <c r="I25" s="24"/>
      <c r="J25" s="9"/>
      <c r="K25" s="9">
        <f t="shared" si="5"/>
        <v>18319.5</v>
      </c>
      <c r="L25" s="17" t="s">
        <v>262</v>
      </c>
    </row>
    <row r="26" ht="35" customHeight="1" spans="1:12">
      <c r="A26" s="6">
        <v>24</v>
      </c>
      <c r="B26" s="20" t="s">
        <v>308</v>
      </c>
      <c r="C26" s="24">
        <v>12.1134178931537</v>
      </c>
      <c r="D26" s="9">
        <f t="shared" si="4"/>
        <v>54510.3805191917</v>
      </c>
      <c r="E26" s="24"/>
      <c r="F26" s="9"/>
      <c r="G26" s="24"/>
      <c r="H26" s="9"/>
      <c r="I26" s="24"/>
      <c r="J26" s="9"/>
      <c r="K26" s="9">
        <f t="shared" si="5"/>
        <v>54510.3805191917</v>
      </c>
      <c r="L26" s="17" t="s">
        <v>262</v>
      </c>
    </row>
    <row r="27" ht="35" customHeight="1" spans="1:12">
      <c r="A27" s="6">
        <v>25</v>
      </c>
      <c r="B27" s="20" t="s">
        <v>309</v>
      </c>
      <c r="C27" s="24">
        <v>4.89799607004899</v>
      </c>
      <c r="D27" s="9">
        <f t="shared" si="4"/>
        <v>22040.9823152205</v>
      </c>
      <c r="E27" s="24"/>
      <c r="F27" s="9"/>
      <c r="G27" s="24"/>
      <c r="H27" s="9"/>
      <c r="I27" s="24"/>
      <c r="J27" s="9"/>
      <c r="K27" s="9">
        <f t="shared" si="5"/>
        <v>22040.9823152205</v>
      </c>
      <c r="L27" s="17" t="s">
        <v>262</v>
      </c>
    </row>
    <row r="28" ht="35" customHeight="1" spans="1:12">
      <c r="A28" s="6">
        <v>26</v>
      </c>
      <c r="B28" s="20" t="s">
        <v>310</v>
      </c>
      <c r="C28" s="24">
        <v>5.926</v>
      </c>
      <c r="D28" s="9">
        <f t="shared" si="4"/>
        <v>26667</v>
      </c>
      <c r="E28" s="24"/>
      <c r="F28" s="9"/>
      <c r="G28" s="24"/>
      <c r="H28" s="9"/>
      <c r="I28" s="24"/>
      <c r="J28" s="9"/>
      <c r="K28" s="9">
        <f t="shared" si="5"/>
        <v>26667</v>
      </c>
      <c r="L28" s="17" t="s">
        <v>262</v>
      </c>
    </row>
    <row r="29" ht="35" customHeight="1" spans="1:12">
      <c r="A29" s="6">
        <v>27</v>
      </c>
      <c r="B29" s="20" t="s">
        <v>311</v>
      </c>
      <c r="C29" s="24">
        <v>2.40236362011</v>
      </c>
      <c r="D29" s="9">
        <f t="shared" si="4"/>
        <v>10810.636290495</v>
      </c>
      <c r="E29" s="24"/>
      <c r="F29" s="9"/>
      <c r="G29" s="24"/>
      <c r="H29" s="9"/>
      <c r="I29" s="24"/>
      <c r="J29" s="9"/>
      <c r="K29" s="9">
        <f t="shared" si="5"/>
        <v>10810.636290495</v>
      </c>
      <c r="L29" s="17" t="s">
        <v>262</v>
      </c>
    </row>
    <row r="30" ht="35" customHeight="1" spans="1:12">
      <c r="A30" s="6">
        <v>28</v>
      </c>
      <c r="B30" s="26" t="s">
        <v>312</v>
      </c>
      <c r="C30" s="24">
        <v>4.2274725840225</v>
      </c>
      <c r="D30" s="9">
        <f t="shared" si="4"/>
        <v>19023.6266281013</v>
      </c>
      <c r="E30" s="24"/>
      <c r="F30" s="9"/>
      <c r="G30" s="24"/>
      <c r="H30" s="9"/>
      <c r="I30" s="24"/>
      <c r="J30" s="9"/>
      <c r="K30" s="9">
        <f t="shared" si="5"/>
        <v>19023.6266281013</v>
      </c>
      <c r="L30" s="17" t="s">
        <v>262</v>
      </c>
    </row>
    <row r="31" ht="35" customHeight="1" spans="1:12">
      <c r="A31" s="6">
        <v>29</v>
      </c>
      <c r="B31" s="20" t="s">
        <v>313</v>
      </c>
      <c r="C31" s="34">
        <v>19.973</v>
      </c>
      <c r="D31" s="9">
        <f t="shared" si="4"/>
        <v>89878.5</v>
      </c>
      <c r="E31" s="24">
        <v>5.520716054655</v>
      </c>
      <c r="F31" s="9">
        <f>E31*7000</f>
        <v>38645.012382585</v>
      </c>
      <c r="G31" s="24">
        <v>1.2316850536095</v>
      </c>
      <c r="H31" s="9">
        <f>G31*4800</f>
        <v>5912.0882573256</v>
      </c>
      <c r="I31" s="24"/>
      <c r="J31" s="9"/>
      <c r="K31" s="9">
        <f t="shared" si="5"/>
        <v>134435.600639911</v>
      </c>
      <c r="L31" s="17" t="s">
        <v>293</v>
      </c>
    </row>
    <row r="32" ht="35" customHeight="1" spans="1:12">
      <c r="A32" s="6">
        <v>30</v>
      </c>
      <c r="B32" s="20"/>
      <c r="C32" s="34">
        <v>1.568</v>
      </c>
      <c r="D32" s="9">
        <f>C32*5500</f>
        <v>8624</v>
      </c>
      <c r="E32" s="24"/>
      <c r="F32" s="9"/>
      <c r="G32" s="24"/>
      <c r="H32" s="9"/>
      <c r="I32" s="24"/>
      <c r="J32" s="9"/>
      <c r="K32" s="9"/>
      <c r="L32" s="17" t="s">
        <v>265</v>
      </c>
    </row>
    <row r="33" ht="35" customHeight="1" spans="1:12">
      <c r="A33" s="6">
        <v>31</v>
      </c>
      <c r="B33" s="20" t="s">
        <v>314</v>
      </c>
      <c r="C33" s="24">
        <v>2.9163964719705</v>
      </c>
      <c r="D33" s="9">
        <f>C33*4500</f>
        <v>13123.7841238672</v>
      </c>
      <c r="E33" s="24"/>
      <c r="F33" s="9"/>
      <c r="G33" s="24"/>
      <c r="H33" s="9"/>
      <c r="I33" s="24"/>
      <c r="J33" s="9"/>
      <c r="K33" s="9">
        <f>J33+H33+F33+D33</f>
        <v>13123.7841238672</v>
      </c>
      <c r="L33" s="17" t="s">
        <v>262</v>
      </c>
    </row>
    <row r="34" ht="35" customHeight="1" spans="1:12">
      <c r="A34" s="6">
        <v>32</v>
      </c>
      <c r="B34" s="20" t="s">
        <v>315</v>
      </c>
      <c r="C34" s="24">
        <v>0.0761578850979</v>
      </c>
      <c r="D34" s="9">
        <f>C34*4500</f>
        <v>342.71048294055</v>
      </c>
      <c r="E34" s="24"/>
      <c r="F34" s="9"/>
      <c r="G34" s="24"/>
      <c r="H34" s="9"/>
      <c r="I34" s="24"/>
      <c r="J34" s="9"/>
      <c r="K34" s="9">
        <f>J34+H34+F34+D34</f>
        <v>342.71048294055</v>
      </c>
      <c r="L34" s="17" t="s">
        <v>262</v>
      </c>
    </row>
    <row r="35" ht="35" customHeight="1" spans="1:12">
      <c r="A35" s="6">
        <v>33</v>
      </c>
      <c r="B35" s="20" t="s">
        <v>316</v>
      </c>
      <c r="C35" s="24">
        <v>3.29234375649148</v>
      </c>
      <c r="D35" s="9">
        <f>C35*4500</f>
        <v>14815.5469042117</v>
      </c>
      <c r="E35" s="24"/>
      <c r="F35" s="9"/>
      <c r="G35" s="24"/>
      <c r="H35" s="9"/>
      <c r="I35" s="24"/>
      <c r="J35" s="9"/>
      <c r="K35" s="9">
        <f>J35+H35+F35+D35</f>
        <v>14815.5469042117</v>
      </c>
      <c r="L35" s="17" t="s">
        <v>262</v>
      </c>
    </row>
    <row r="36" ht="35" customHeight="1" spans="1:12">
      <c r="A36" s="13" t="s">
        <v>33</v>
      </c>
      <c r="B36" s="14"/>
      <c r="C36" s="35">
        <f t="shared" ref="C36:K36" si="6">SUM(C3:C35)</f>
        <v>219.955643728295</v>
      </c>
      <c r="D36" s="36">
        <f t="shared" si="6"/>
        <v>997018.396777326</v>
      </c>
      <c r="E36" s="35">
        <f t="shared" si="6"/>
        <v>7.0229622908295</v>
      </c>
      <c r="F36" s="36">
        <f t="shared" si="6"/>
        <v>49160.7360358065</v>
      </c>
      <c r="G36" s="35">
        <f t="shared" si="6"/>
        <v>1.7013924317565</v>
      </c>
      <c r="H36" s="36">
        <f t="shared" si="6"/>
        <v>8166.6836724312</v>
      </c>
      <c r="I36" s="35">
        <f t="shared" si="6"/>
        <v>0.659553941095</v>
      </c>
      <c r="J36" s="36">
        <f t="shared" si="6"/>
        <v>1187.197093971</v>
      </c>
      <c r="K36" s="36">
        <f t="shared" si="6"/>
        <v>1014889.01357953</v>
      </c>
      <c r="L36" s="17"/>
    </row>
  </sheetData>
  <mergeCells count="5">
    <mergeCell ref="A1:K1"/>
    <mergeCell ref="A36:B36"/>
    <mergeCell ref="B9:B10"/>
    <mergeCell ref="B20:B21"/>
    <mergeCell ref="B31:B32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1" sqref="A1:K1"/>
    </sheetView>
  </sheetViews>
  <sheetFormatPr defaultColWidth="9" defaultRowHeight="13.5"/>
  <cols>
    <col min="1" max="1" width="7.375" customWidth="1"/>
    <col min="3" max="3" width="9.25"/>
    <col min="4" max="4" width="13.5" customWidth="1"/>
    <col min="8" max="8" width="9.25"/>
    <col min="11" max="11" width="13.5" customWidth="1"/>
  </cols>
  <sheetData>
    <row r="1" ht="8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</row>
    <row r="2" ht="57" spans="1:12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  <c r="L2" s="17"/>
    </row>
    <row r="3" ht="35" customHeight="1" spans="1:12">
      <c r="A3" s="6">
        <v>1</v>
      </c>
      <c r="B3" s="20" t="s">
        <v>317</v>
      </c>
      <c r="C3" s="21">
        <v>0.105</v>
      </c>
      <c r="D3" s="22">
        <f>C3*4500</f>
        <v>472.5</v>
      </c>
      <c r="E3" s="23"/>
      <c r="F3" s="22"/>
      <c r="G3" s="24"/>
      <c r="H3" s="22"/>
      <c r="I3" s="23"/>
      <c r="J3" s="22"/>
      <c r="K3" s="22">
        <f t="shared" ref="K3:K12" si="0">H3+D3</f>
        <v>472.5</v>
      </c>
      <c r="L3" s="17" t="s">
        <v>262</v>
      </c>
    </row>
    <row r="4" ht="35" customHeight="1" spans="1:12">
      <c r="A4" s="6">
        <v>2</v>
      </c>
      <c r="B4" s="20" t="s">
        <v>318</v>
      </c>
      <c r="C4" s="21">
        <v>0.486</v>
      </c>
      <c r="D4" s="22">
        <f>C4*5500</f>
        <v>2673</v>
      </c>
      <c r="E4" s="23"/>
      <c r="F4" s="22"/>
      <c r="G4" s="21">
        <v>0.074</v>
      </c>
      <c r="H4" s="22">
        <f>G4*4800</f>
        <v>355.2</v>
      </c>
      <c r="I4" s="23"/>
      <c r="J4" s="22"/>
      <c r="K4" s="22">
        <f t="shared" si="0"/>
        <v>3028.2</v>
      </c>
      <c r="L4" s="17" t="s">
        <v>265</v>
      </c>
    </row>
    <row r="5" ht="35" customHeight="1" spans="1:12">
      <c r="A5" s="6">
        <v>3</v>
      </c>
      <c r="B5" s="20" t="s">
        <v>318</v>
      </c>
      <c r="C5" s="21">
        <v>0.407</v>
      </c>
      <c r="D5" s="22">
        <f t="shared" ref="D5:D12" si="1">C5*4500</f>
        <v>1831.5</v>
      </c>
      <c r="E5" s="23"/>
      <c r="F5" s="22"/>
      <c r="G5" s="21"/>
      <c r="H5" s="22"/>
      <c r="I5" s="23"/>
      <c r="J5" s="22"/>
      <c r="K5" s="22">
        <f t="shared" si="0"/>
        <v>1831.5</v>
      </c>
      <c r="L5" s="17" t="s">
        <v>262</v>
      </c>
    </row>
    <row r="6" ht="35" customHeight="1" spans="1:12">
      <c r="A6" s="6">
        <v>4</v>
      </c>
      <c r="B6" s="25" t="s">
        <v>319</v>
      </c>
      <c r="C6" s="21">
        <v>7.523</v>
      </c>
      <c r="D6" s="22">
        <f t="shared" si="1"/>
        <v>33853.5</v>
      </c>
      <c r="E6" s="23"/>
      <c r="F6" s="22"/>
      <c r="G6" s="24"/>
      <c r="H6" s="22"/>
      <c r="I6" s="23"/>
      <c r="J6" s="22"/>
      <c r="K6" s="22">
        <f t="shared" si="0"/>
        <v>33853.5</v>
      </c>
      <c r="L6" s="17" t="s">
        <v>262</v>
      </c>
    </row>
    <row r="7" ht="35" customHeight="1" spans="1:12">
      <c r="A7" s="6">
        <v>5</v>
      </c>
      <c r="B7" s="20" t="s">
        <v>320</v>
      </c>
      <c r="C7" s="24">
        <v>0.431</v>
      </c>
      <c r="D7" s="22">
        <f t="shared" si="1"/>
        <v>1939.5</v>
      </c>
      <c r="E7" s="23"/>
      <c r="F7" s="22"/>
      <c r="G7" s="24"/>
      <c r="H7" s="22"/>
      <c r="I7" s="23"/>
      <c r="J7" s="22"/>
      <c r="K7" s="22">
        <f t="shared" si="0"/>
        <v>1939.5</v>
      </c>
      <c r="L7" s="17" t="s">
        <v>262</v>
      </c>
    </row>
    <row r="8" ht="35" customHeight="1" spans="1:12">
      <c r="A8" s="6">
        <v>6</v>
      </c>
      <c r="B8" s="20" t="s">
        <v>321</v>
      </c>
      <c r="C8" s="24">
        <v>0.576</v>
      </c>
      <c r="D8" s="22">
        <f t="shared" si="1"/>
        <v>2592</v>
      </c>
      <c r="E8" s="23"/>
      <c r="F8" s="22"/>
      <c r="G8" s="24"/>
      <c r="H8" s="22"/>
      <c r="I8" s="23"/>
      <c r="J8" s="22"/>
      <c r="K8" s="22">
        <f t="shared" si="0"/>
        <v>2592</v>
      </c>
      <c r="L8" s="17" t="s">
        <v>262</v>
      </c>
    </row>
    <row r="9" ht="35" customHeight="1" spans="1:12">
      <c r="A9" s="6">
        <v>7</v>
      </c>
      <c r="B9" s="20" t="s">
        <v>322</v>
      </c>
      <c r="C9" s="24">
        <v>1.832</v>
      </c>
      <c r="D9" s="22">
        <f t="shared" si="1"/>
        <v>8244</v>
      </c>
      <c r="E9" s="23"/>
      <c r="F9" s="22"/>
      <c r="G9" s="24"/>
      <c r="H9" s="22"/>
      <c r="I9" s="23"/>
      <c r="J9" s="22"/>
      <c r="K9" s="22">
        <f t="shared" si="0"/>
        <v>8244</v>
      </c>
      <c r="L9" s="17" t="s">
        <v>262</v>
      </c>
    </row>
    <row r="10" ht="35" customHeight="1" spans="1:12">
      <c r="A10" s="6">
        <v>8</v>
      </c>
      <c r="B10" s="26" t="s">
        <v>323</v>
      </c>
      <c r="C10" s="21">
        <v>9.513</v>
      </c>
      <c r="D10" s="22">
        <f t="shared" si="1"/>
        <v>42808.5</v>
      </c>
      <c r="E10" s="23"/>
      <c r="F10" s="22"/>
      <c r="G10" s="24"/>
      <c r="H10" s="22"/>
      <c r="I10" s="23"/>
      <c r="J10" s="22"/>
      <c r="K10" s="22">
        <f t="shared" si="0"/>
        <v>42808.5</v>
      </c>
      <c r="L10" s="17" t="s">
        <v>262</v>
      </c>
    </row>
    <row r="11" ht="35" customHeight="1" spans="1:12">
      <c r="A11" s="6">
        <v>9</v>
      </c>
      <c r="B11" s="25" t="s">
        <v>324</v>
      </c>
      <c r="C11" s="24">
        <v>9.826</v>
      </c>
      <c r="D11" s="22">
        <f t="shared" si="1"/>
        <v>44217</v>
      </c>
      <c r="E11" s="23"/>
      <c r="F11" s="22"/>
      <c r="G11" s="24"/>
      <c r="H11" s="22"/>
      <c r="I11" s="23"/>
      <c r="J11" s="22"/>
      <c r="K11" s="22">
        <f t="shared" si="0"/>
        <v>44217</v>
      </c>
      <c r="L11" s="17" t="s">
        <v>262</v>
      </c>
    </row>
    <row r="12" ht="35" customHeight="1" spans="1:12">
      <c r="A12" s="6">
        <v>10</v>
      </c>
      <c r="B12" s="20" t="s">
        <v>325</v>
      </c>
      <c r="C12" s="24">
        <v>0.212</v>
      </c>
      <c r="D12" s="22">
        <f t="shared" si="1"/>
        <v>954</v>
      </c>
      <c r="E12" s="23"/>
      <c r="F12" s="22"/>
      <c r="G12" s="24"/>
      <c r="H12" s="22"/>
      <c r="I12" s="23"/>
      <c r="J12" s="22"/>
      <c r="K12" s="22">
        <f t="shared" si="0"/>
        <v>954</v>
      </c>
      <c r="L12" s="17" t="s">
        <v>262</v>
      </c>
    </row>
    <row r="13" ht="35" customHeight="1" spans="1:12">
      <c r="A13" s="13" t="s">
        <v>33</v>
      </c>
      <c r="B13" s="14"/>
      <c r="C13" s="27">
        <f>SUM(C3:C12)</f>
        <v>30.911</v>
      </c>
      <c r="D13" s="28">
        <f>SUM(D3:D12)</f>
        <v>139585.5</v>
      </c>
      <c r="E13" s="27"/>
      <c r="F13" s="28"/>
      <c r="G13" s="27">
        <f>SUM(G3:G8)</f>
        <v>0.074</v>
      </c>
      <c r="H13" s="28">
        <f>SUM(H3:H8)</f>
        <v>355.2</v>
      </c>
      <c r="I13" s="27"/>
      <c r="J13" s="28"/>
      <c r="K13" s="28">
        <f>SUM(K3:K12)</f>
        <v>139940.7</v>
      </c>
      <c r="L13" s="19"/>
    </row>
  </sheetData>
  <mergeCells count="2">
    <mergeCell ref="A1:K1"/>
    <mergeCell ref="A13:B13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M2" sqref="M2"/>
    </sheetView>
  </sheetViews>
  <sheetFormatPr defaultColWidth="9" defaultRowHeight="13.5" outlineLevelRow="6"/>
  <cols>
    <col min="1" max="1" width="7.375" customWidth="1"/>
    <col min="4" max="4" width="12.25" customWidth="1"/>
    <col min="9" max="9" width="9.25"/>
    <col min="10" max="10" width="11.5" customWidth="1"/>
    <col min="11" max="11" width="12.25" customWidth="1"/>
  </cols>
  <sheetData>
    <row r="1" ht="5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</row>
    <row r="2" ht="57" spans="1:12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4</v>
      </c>
      <c r="G2" s="5" t="s">
        <v>6</v>
      </c>
      <c r="H2" s="3" t="s">
        <v>4</v>
      </c>
      <c r="I2" s="5" t="s">
        <v>7</v>
      </c>
      <c r="J2" s="3" t="s">
        <v>4</v>
      </c>
      <c r="K2" s="18" t="s">
        <v>8</v>
      </c>
      <c r="L2" s="17"/>
    </row>
    <row r="3" ht="35" customHeight="1" spans="1:12">
      <c r="A3" s="6">
        <v>1</v>
      </c>
      <c r="B3" s="7" t="s">
        <v>326</v>
      </c>
      <c r="C3" s="8">
        <v>2.979</v>
      </c>
      <c r="D3" s="9">
        <f>C3*3000</f>
        <v>8937</v>
      </c>
      <c r="E3" s="10"/>
      <c r="F3" s="10"/>
      <c r="G3" s="10"/>
      <c r="H3" s="10"/>
      <c r="I3" s="8">
        <v>8.218</v>
      </c>
      <c r="J3" s="9">
        <f>I3*1800</f>
        <v>14792.4</v>
      </c>
      <c r="K3" s="9">
        <f>J3+D3</f>
        <v>23729.4</v>
      </c>
      <c r="L3" s="17" t="s">
        <v>272</v>
      </c>
    </row>
    <row r="4" ht="35" customHeight="1" spans="1:12">
      <c r="A4" s="6">
        <v>2</v>
      </c>
      <c r="B4" s="11" t="s">
        <v>327</v>
      </c>
      <c r="C4" s="8"/>
      <c r="D4" s="9"/>
      <c r="E4" s="10"/>
      <c r="F4" s="10"/>
      <c r="G4" s="10"/>
      <c r="H4" s="10"/>
      <c r="I4" s="12">
        <v>1.636</v>
      </c>
      <c r="J4" s="9">
        <f>I4*1800</f>
        <v>2944.8</v>
      </c>
      <c r="K4" s="9">
        <f>J4+D4</f>
        <v>2944.8</v>
      </c>
      <c r="L4" s="17"/>
    </row>
    <row r="5" ht="35" customHeight="1" spans="1:12">
      <c r="A5" s="6">
        <v>3</v>
      </c>
      <c r="B5" s="11" t="s">
        <v>328</v>
      </c>
      <c r="C5" s="12">
        <v>5.177</v>
      </c>
      <c r="D5" s="9">
        <f>C5*3000</f>
        <v>15531</v>
      </c>
      <c r="E5" s="10"/>
      <c r="F5" s="10"/>
      <c r="G5" s="10"/>
      <c r="H5" s="10"/>
      <c r="I5" s="8"/>
      <c r="J5" s="9"/>
      <c r="K5" s="9">
        <f>J5+D5</f>
        <v>15531</v>
      </c>
      <c r="L5" s="17" t="s">
        <v>272</v>
      </c>
    </row>
    <row r="6" ht="35" customHeight="1" spans="1:12">
      <c r="A6" s="6">
        <v>4</v>
      </c>
      <c r="B6" s="11" t="s">
        <v>329</v>
      </c>
      <c r="C6" s="12"/>
      <c r="D6" s="9"/>
      <c r="E6" s="10"/>
      <c r="F6" s="10"/>
      <c r="G6" s="10"/>
      <c r="H6" s="10"/>
      <c r="I6" s="8">
        <v>5.648</v>
      </c>
      <c r="J6" s="9">
        <f>I6*1800</f>
        <v>10166.4</v>
      </c>
      <c r="K6" s="9">
        <f>J6+D6</f>
        <v>10166.4</v>
      </c>
      <c r="L6" s="17"/>
    </row>
    <row r="7" ht="35" customHeight="1" spans="1:12">
      <c r="A7" s="13" t="s">
        <v>33</v>
      </c>
      <c r="B7" s="14"/>
      <c r="C7" s="15">
        <f>SUM(C3:C6)</f>
        <v>8.156</v>
      </c>
      <c r="D7" s="16">
        <f>SUM(D3:D6)</f>
        <v>24468</v>
      </c>
      <c r="E7" s="15"/>
      <c r="F7" s="15"/>
      <c r="G7" s="15"/>
      <c r="H7" s="15"/>
      <c r="I7" s="15">
        <f>SUM(I3:I6)</f>
        <v>15.502</v>
      </c>
      <c r="J7" s="16">
        <f>SUM(J3:J6)</f>
        <v>27903.6</v>
      </c>
      <c r="K7" s="16">
        <f>SUM(K3:K6)</f>
        <v>52371.6</v>
      </c>
      <c r="L7" s="19"/>
    </row>
  </sheetData>
  <mergeCells count="2">
    <mergeCell ref="A1:K1"/>
    <mergeCell ref="A7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龙潭三组</vt:lpstr>
      <vt:lpstr>龙潭四组</vt:lpstr>
      <vt:lpstr>龙潭五组</vt:lpstr>
      <vt:lpstr>龙潭六组</vt:lpstr>
      <vt:lpstr>木瓜三组</vt:lpstr>
      <vt:lpstr>松龙三组</vt:lpstr>
      <vt:lpstr>松龙村四组</vt:lpstr>
      <vt:lpstr>新农村一组</vt:lpstr>
      <vt:lpstr>新农村二组</vt:lpstr>
      <vt:lpstr>新农村四组</vt:lpstr>
      <vt:lpstr>新农村五组</vt:lpstr>
      <vt:lpstr>新农村九组</vt:lpstr>
      <vt:lpstr>新农村十组</vt:lpstr>
      <vt:lpstr>燕午一组</vt:lpstr>
      <vt:lpstr>燕午二组</vt:lpstr>
      <vt:lpstr>云峰村四组</vt:lpstr>
      <vt:lpstr>云峰村五组 </vt:lpstr>
      <vt:lpstr>云峰村六组</vt:lpstr>
      <vt:lpstr>自生村三组</vt:lpstr>
      <vt:lpstr>自生村四组</vt:lpstr>
      <vt:lpstr>自生村五组</vt:lpstr>
      <vt:lpstr>自生村六组</vt:lpstr>
      <vt:lpstr>自生村九组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Life</cp:lastModifiedBy>
  <dcterms:created xsi:type="dcterms:W3CDTF">2023-07-11T03:20:00Z</dcterms:created>
  <dcterms:modified xsi:type="dcterms:W3CDTF">2023-07-12T09:43:54Z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0F20845E4788450CAF06BE3A28DFB4AA_13</vt:lpwstr>
  </property>
  <property fmtid="{D5CDD505-2E9C-101B-9397-08002B2CF9AE}" pid="3" name="KSOProductBuildVer">
    <vt:lpwstr>2052-11.1.0.12763</vt:lpwstr>
  </property>
</Properties>
</file>