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71" activeTab="3"/>
  </bookViews>
  <sheets>
    <sheet name="槐树村二组、三组" sheetId="9" r:id="rId1"/>
    <sheet name="五红村四组" sheetId="16" r:id="rId2"/>
    <sheet name="和平村四组" sheetId="15" r:id="rId3"/>
    <sheet name="自来村五组、六组" sheetId="13" r:id="rId4"/>
    <sheet name="寨梁村一组" sheetId="17" r:id="rId5"/>
  </sheets>
  <definedNames>
    <definedName name="_xlnm.Print_Titles" localSheetId="0">槐树村二组、三组!$1:$6</definedName>
    <definedName name="_xlnm.Print_Titles" localSheetId="3">自来村五组、六组!$1:$6</definedName>
    <definedName name="_xlnm.Print_Titles" localSheetId="4">寨梁村一组!$1:$6</definedName>
    <definedName name="_xlnm.Print_Area" localSheetId="4">寨梁村一组!$A$1:$AI$10</definedName>
    <definedName name="_xlnm.Print_Area" localSheetId="0">槐树村二组、三组!$A$1:$AI$91</definedName>
  </definedNames>
  <calcPr calcId="144525"/>
</workbook>
</file>

<file path=xl/sharedStrings.xml><?xml version="1.0" encoding="utf-8"?>
<sst xmlns="http://schemas.openxmlformats.org/spreadsheetml/2006/main" count="1405" uniqueCount="437">
  <si>
    <t>旺苍嘉川化工园区基础设施建设项目槐树村二组、三组征收土地补偿公示表</t>
  </si>
  <si>
    <t>单位:亩、元</t>
  </si>
  <si>
    <t>所在乡镇</t>
  </si>
  <si>
    <t>权属单位</t>
  </si>
  <si>
    <t>权属人</t>
  </si>
  <si>
    <t>面积总计</t>
  </si>
  <si>
    <t>农用地</t>
  </si>
  <si>
    <t>土地      补偿标准</t>
  </si>
  <si>
    <t>土地        补偿金额</t>
  </si>
  <si>
    <t>建设用地</t>
  </si>
  <si>
    <t>未利用地</t>
  </si>
  <si>
    <t>土地         补偿标准</t>
  </si>
  <si>
    <t>土地       补偿金额</t>
  </si>
  <si>
    <t>青苗及林木       补偿费</t>
  </si>
  <si>
    <t>补偿总计</t>
  </si>
  <si>
    <t>合计</t>
  </si>
  <si>
    <t>耕地</t>
  </si>
  <si>
    <t>园地</t>
  </si>
  <si>
    <t>林地</t>
  </si>
  <si>
    <t>其他农用地</t>
  </si>
  <si>
    <t>小计</t>
  </si>
  <si>
    <t>水田</t>
  </si>
  <si>
    <t>旱地</t>
  </si>
  <si>
    <t>果园</t>
  </si>
  <si>
    <t>乔木林地</t>
  </si>
  <si>
    <t>竹林地</t>
  </si>
  <si>
    <t>灌木林地</t>
  </si>
  <si>
    <t>农村道路</t>
  </si>
  <si>
    <t>坑塘水面</t>
  </si>
  <si>
    <t>沟渠</t>
  </si>
  <si>
    <t>设施农用地</t>
  </si>
  <si>
    <t>田坎</t>
  </si>
  <si>
    <t>农村宅基地</t>
  </si>
  <si>
    <t>公共设施用地</t>
  </si>
  <si>
    <t>殡葬用地</t>
  </si>
  <si>
    <t>水工建筑用地</t>
  </si>
  <si>
    <t>其它草地</t>
  </si>
  <si>
    <t>河流水面</t>
  </si>
  <si>
    <t>裸岩石砾地</t>
  </si>
  <si>
    <t>0101</t>
  </si>
  <si>
    <t>0103</t>
  </si>
  <si>
    <t>0204</t>
  </si>
  <si>
    <t>0301</t>
  </si>
  <si>
    <t>0302</t>
  </si>
  <si>
    <t>0305</t>
  </si>
  <si>
    <t>1006</t>
  </si>
  <si>
    <t>1104</t>
  </si>
  <si>
    <t>1107</t>
  </si>
  <si>
    <t>1202</t>
  </si>
  <si>
    <t>1203</t>
  </si>
  <si>
    <t>0702</t>
  </si>
  <si>
    <t>0806</t>
  </si>
  <si>
    <t>0905</t>
  </si>
  <si>
    <t>1108</t>
  </si>
  <si>
    <t>0404</t>
  </si>
  <si>
    <t>1101</t>
  </si>
  <si>
    <t>1207</t>
  </si>
  <si>
    <t>嘉川镇</t>
  </si>
  <si>
    <t>槐树村二组</t>
  </si>
  <si>
    <t>李中城</t>
  </si>
  <si>
    <t>冯国生</t>
  </si>
  <si>
    <t>集  体</t>
  </si>
  <si>
    <t>槐树村三组</t>
  </si>
  <si>
    <t>鲍冬铃</t>
  </si>
  <si>
    <t>鲍继超</t>
  </si>
  <si>
    <t>鲍继奎</t>
  </si>
  <si>
    <t>陈红梅</t>
  </si>
  <si>
    <t>凡春华</t>
  </si>
  <si>
    <t>凡海明</t>
  </si>
  <si>
    <t>凡荣山</t>
  </si>
  <si>
    <t>樊明山</t>
  </si>
  <si>
    <t>樊勇军</t>
  </si>
  <si>
    <t>冯成海</t>
  </si>
  <si>
    <t>冯光华</t>
  </si>
  <si>
    <t>冯强</t>
  </si>
  <si>
    <t>冯勇</t>
  </si>
  <si>
    <t>奉香兰</t>
  </si>
  <si>
    <t>苟德英</t>
  </si>
  <si>
    <t>何朝双</t>
  </si>
  <si>
    <t>候夕强</t>
  </si>
  <si>
    <t>黄泽平</t>
  </si>
  <si>
    <t>季铁青争议</t>
  </si>
  <si>
    <t>将力均</t>
  </si>
  <si>
    <t>李春兰</t>
  </si>
  <si>
    <t>李贵</t>
  </si>
  <si>
    <t>李桂德</t>
  </si>
  <si>
    <t>李培生</t>
  </si>
  <si>
    <t>李素兰</t>
  </si>
  <si>
    <t>李小宝</t>
  </si>
  <si>
    <t>李秀容</t>
  </si>
  <si>
    <t>李怡蒙</t>
  </si>
  <si>
    <t>李治清</t>
  </si>
  <si>
    <t>李中富</t>
  </si>
  <si>
    <t>李中维</t>
  </si>
  <si>
    <t>李中应</t>
  </si>
  <si>
    <t>李忠维</t>
  </si>
  <si>
    <t>李忠玉</t>
  </si>
  <si>
    <t>刘泽富</t>
  </si>
  <si>
    <t>刘泽军</t>
  </si>
  <si>
    <t>卢因华</t>
  </si>
  <si>
    <t>三组</t>
  </si>
  <si>
    <t>宋波</t>
  </si>
  <si>
    <t>宋满先</t>
  </si>
  <si>
    <t>宋平</t>
  </si>
  <si>
    <t>孙爱军</t>
  </si>
  <si>
    <t>唐光明</t>
  </si>
  <si>
    <t>汪正全</t>
  </si>
  <si>
    <t>汪正松</t>
  </si>
  <si>
    <t>王德军</t>
  </si>
  <si>
    <t>王德先</t>
  </si>
  <si>
    <t>王建川</t>
  </si>
  <si>
    <t>王跃贵</t>
  </si>
  <si>
    <t>吴小红</t>
  </si>
  <si>
    <t>杨明兴</t>
  </si>
  <si>
    <t>姚启军</t>
  </si>
  <si>
    <t>尹彩霞</t>
  </si>
  <si>
    <t>尹建平</t>
  </si>
  <si>
    <t>尹清玲</t>
  </si>
  <si>
    <t>尹仕灿</t>
  </si>
  <si>
    <t>尹仕春</t>
  </si>
  <si>
    <t>尹仕富</t>
  </si>
  <si>
    <t>尹仕凯</t>
  </si>
  <si>
    <t>尹仕庆</t>
  </si>
  <si>
    <t>尹仕全</t>
  </si>
  <si>
    <t>尹仕维</t>
  </si>
  <si>
    <t>尹仕元</t>
  </si>
  <si>
    <t>尹仕珍</t>
  </si>
  <si>
    <t>尹致隽</t>
  </si>
  <si>
    <t>尹子兵</t>
  </si>
  <si>
    <t>尹子发</t>
  </si>
  <si>
    <t>尹子海</t>
  </si>
  <si>
    <t>尹子华</t>
  </si>
  <si>
    <t>尹子杰</t>
  </si>
  <si>
    <t>尹子军</t>
  </si>
  <si>
    <t>张翠兰</t>
  </si>
  <si>
    <t>张仁银</t>
  </si>
  <si>
    <t>张仕福</t>
  </si>
  <si>
    <t>张仕刚</t>
  </si>
  <si>
    <t>张仕强</t>
  </si>
  <si>
    <t>张仕先</t>
  </si>
  <si>
    <t>张孝明</t>
  </si>
  <si>
    <t>张孝文</t>
  </si>
  <si>
    <t>张孝行</t>
  </si>
  <si>
    <t>赵小平</t>
  </si>
  <si>
    <t>备注：片区综合地价为53200元/亩计算（土地补偿费30%、安置补偿费70%），特殊用地、建设用地、未利用地按0.5倍计算；附着物补偿乔木林4500元/亩，灌木林1800元/亩，青苗按大春计算1344元/亩。</t>
  </si>
  <si>
    <t>旺苍嘉川化工园区基础设施建设项目五红村四组征收土地补偿公示表</t>
  </si>
  <si>
    <t xml:space="preserve">                                                                                                                                                                                                                                                                单位:亩、元</t>
  </si>
  <si>
    <t>所有权人</t>
  </si>
  <si>
    <t>土地补偿   标准</t>
  </si>
  <si>
    <t>土地补偿    金额</t>
  </si>
  <si>
    <t>土地补偿 标准</t>
  </si>
  <si>
    <t>土地补偿 金额</t>
  </si>
  <si>
    <t>青苗及林木    补偿费</t>
  </si>
  <si>
    <t>五红村四组</t>
  </si>
  <si>
    <t>邓怀平</t>
  </si>
  <si>
    <t>奉大勇</t>
  </si>
  <si>
    <t>侯琼华</t>
  </si>
  <si>
    <t>集体</t>
  </si>
  <si>
    <t>李富德</t>
  </si>
  <si>
    <t>李明德</t>
  </si>
  <si>
    <t>李云刚</t>
  </si>
  <si>
    <t>梁桂芳</t>
  </si>
  <si>
    <t>石海俊</t>
  </si>
  <si>
    <t>汤素军</t>
  </si>
  <si>
    <t>汤素平</t>
  </si>
  <si>
    <t>许开贵</t>
  </si>
  <si>
    <t>许开林</t>
  </si>
  <si>
    <t>许开明</t>
  </si>
  <si>
    <t>许开松</t>
  </si>
  <si>
    <t>许明春</t>
  </si>
  <si>
    <t>殷治红</t>
  </si>
  <si>
    <t>殷治明</t>
  </si>
  <si>
    <t>尹爱华</t>
  </si>
  <si>
    <t>尹  明</t>
  </si>
  <si>
    <t>尹  季</t>
  </si>
  <si>
    <t>尹仕林</t>
  </si>
  <si>
    <t>尹仕禄</t>
  </si>
  <si>
    <t>昝华香</t>
  </si>
  <si>
    <t>张东平</t>
  </si>
  <si>
    <t>张光红</t>
  </si>
  <si>
    <t>张光莲</t>
  </si>
  <si>
    <t>张光平</t>
  </si>
  <si>
    <t>张光余</t>
  </si>
  <si>
    <t>张菊华</t>
  </si>
  <si>
    <t>张立国</t>
  </si>
  <si>
    <t>张莉君</t>
  </si>
  <si>
    <t>禇玉芳</t>
  </si>
  <si>
    <t>周春兰</t>
  </si>
  <si>
    <t>周华兰</t>
  </si>
  <si>
    <t>备注：片区综合地价为53200元/亩计算（土地补偿费30%、安置补偿费70%），特殊用地、建设用地、未利用地按0.5倍计算；附着物补偿乔木林4500元/亩，灌木林1800元/亩，青苗补偿按大春计算1344元/亩。</t>
  </si>
  <si>
    <t>旺苍嘉川化工园区基础设施建设项目和平村四组征收土地补偿公示表</t>
  </si>
  <si>
    <t>土地       补偿标准</t>
  </si>
  <si>
    <t>青苗及林木      补偿费</t>
  </si>
  <si>
    <t>土地     补偿标准</t>
  </si>
  <si>
    <t>土地      补偿金额</t>
  </si>
  <si>
    <t>其它园地</t>
  </si>
  <si>
    <t>和平村四组</t>
  </si>
  <si>
    <t>安天帮</t>
  </si>
  <si>
    <t>安忠详</t>
  </si>
  <si>
    <t>邓军</t>
  </si>
  <si>
    <t>董春兰</t>
  </si>
  <si>
    <t>苟德元</t>
  </si>
  <si>
    <t>苟晓琼</t>
  </si>
  <si>
    <t>郭登吉</t>
  </si>
  <si>
    <t>郭清芳</t>
  </si>
  <si>
    <t>黄辉国</t>
  </si>
  <si>
    <t>黄蓉</t>
  </si>
  <si>
    <t>李春蓉</t>
  </si>
  <si>
    <t>李德华</t>
  </si>
  <si>
    <t>李燕</t>
  </si>
  <si>
    <t>李阳光</t>
  </si>
  <si>
    <t>李杨光</t>
  </si>
  <si>
    <t>李英良</t>
  </si>
  <si>
    <t>梁国英</t>
  </si>
  <si>
    <t>罗会清</t>
  </si>
  <si>
    <t>穆秀琼</t>
  </si>
  <si>
    <t>穆秀群</t>
  </si>
  <si>
    <t>潘广群</t>
  </si>
  <si>
    <t>浦泽军</t>
  </si>
  <si>
    <t>钱平</t>
  </si>
  <si>
    <t>童志远</t>
  </si>
  <si>
    <t>王德海</t>
  </si>
  <si>
    <t>王德军 王德海 王德学</t>
  </si>
  <si>
    <t>王德军 王德学</t>
  </si>
  <si>
    <t>王德均</t>
  </si>
  <si>
    <t>王德学</t>
  </si>
  <si>
    <t>王小清</t>
  </si>
  <si>
    <t>吴达昌</t>
  </si>
  <si>
    <t>吴平仁</t>
  </si>
  <si>
    <t>吴平仁 张全荣 张全之 李德华 穆秀群</t>
  </si>
  <si>
    <t>向金成</t>
  </si>
  <si>
    <t>严永全</t>
  </si>
  <si>
    <t>严仔兵</t>
  </si>
  <si>
    <t>严仔平</t>
  </si>
  <si>
    <t>颜海燕</t>
  </si>
  <si>
    <t>颜小玲</t>
  </si>
  <si>
    <t>颜永明</t>
  </si>
  <si>
    <t>颜永全</t>
  </si>
  <si>
    <t>颜永星</t>
  </si>
  <si>
    <t>颜勇</t>
  </si>
  <si>
    <t>杨桂华</t>
  </si>
  <si>
    <t>杨清华</t>
  </si>
  <si>
    <t>杨显平</t>
  </si>
  <si>
    <t>尹  杰</t>
  </si>
  <si>
    <t>尹  杰  王小清</t>
  </si>
  <si>
    <t>尹杰  王小清李杨光</t>
  </si>
  <si>
    <t>袁家忠</t>
  </si>
  <si>
    <t>昝菊华</t>
  </si>
  <si>
    <t>张爱华</t>
  </si>
  <si>
    <t>张奉</t>
  </si>
  <si>
    <t>张海</t>
  </si>
  <si>
    <t>张海  张鹏</t>
  </si>
  <si>
    <t>张红</t>
  </si>
  <si>
    <t>张莉</t>
  </si>
  <si>
    <t>张烈</t>
  </si>
  <si>
    <t>张林</t>
  </si>
  <si>
    <t>张鹏</t>
  </si>
  <si>
    <t>张奇</t>
  </si>
  <si>
    <t>张青英</t>
  </si>
  <si>
    <t>张清</t>
  </si>
  <si>
    <t>张全成</t>
  </si>
  <si>
    <t>张全从</t>
  </si>
  <si>
    <t>张全从张全绪张爱华</t>
  </si>
  <si>
    <t>张全毫</t>
  </si>
  <si>
    <t>张全豪</t>
  </si>
  <si>
    <t>张全红</t>
  </si>
  <si>
    <t>张全江</t>
  </si>
  <si>
    <t>张全敬</t>
  </si>
  <si>
    <t>张全美</t>
  </si>
  <si>
    <t>张全勉</t>
  </si>
  <si>
    <t>张全冕</t>
  </si>
  <si>
    <t>张全平</t>
  </si>
  <si>
    <t>张全荣</t>
  </si>
  <si>
    <t>张全寿</t>
  </si>
  <si>
    <t>张全书</t>
  </si>
  <si>
    <t>张全树</t>
  </si>
  <si>
    <t>张全祥</t>
  </si>
  <si>
    <t>张全绪</t>
  </si>
  <si>
    <t>张全银</t>
  </si>
  <si>
    <t>张全育</t>
  </si>
  <si>
    <t>张全之</t>
  </si>
  <si>
    <t>张全之董春兰</t>
  </si>
  <si>
    <t>张全祝</t>
  </si>
  <si>
    <t>张仁财</t>
  </si>
  <si>
    <t>张仁奉</t>
  </si>
  <si>
    <t>张仁福</t>
  </si>
  <si>
    <t>张仁福张仁祝</t>
  </si>
  <si>
    <t>张仁富</t>
  </si>
  <si>
    <t>张仁刚</t>
  </si>
  <si>
    <t>张仁刚张仁财</t>
  </si>
  <si>
    <t>张仁岗</t>
  </si>
  <si>
    <t>张仁岗张仁财</t>
  </si>
  <si>
    <t>张仁贵</t>
  </si>
  <si>
    <t>张仁厚</t>
  </si>
  <si>
    <t>张仁介</t>
  </si>
  <si>
    <t>张仁敬</t>
  </si>
  <si>
    <t>张仁科</t>
  </si>
  <si>
    <t>张仁奎</t>
  </si>
  <si>
    <t>张仁葵</t>
  </si>
  <si>
    <t>张仁葵张仁介张涛</t>
  </si>
  <si>
    <t>张仁林</t>
  </si>
  <si>
    <t>张仁林杨清华</t>
  </si>
  <si>
    <t>张仁明</t>
  </si>
  <si>
    <t>张仁模</t>
  </si>
  <si>
    <t>张仁宁</t>
  </si>
  <si>
    <t>张仁平</t>
  </si>
  <si>
    <t>张仁千</t>
  </si>
  <si>
    <t>张仁前</t>
  </si>
  <si>
    <t>张仁全</t>
  </si>
  <si>
    <t>张仁全张仁介</t>
  </si>
  <si>
    <t>张仁生</t>
  </si>
  <si>
    <t>张仁松</t>
  </si>
  <si>
    <t>张仁宋</t>
  </si>
  <si>
    <t>张仁同</t>
  </si>
  <si>
    <t>张仁先</t>
  </si>
  <si>
    <t>张仁宣</t>
  </si>
  <si>
    <t>张仁雍</t>
  </si>
  <si>
    <t>张仁志</t>
  </si>
  <si>
    <t>张仁柱</t>
  </si>
  <si>
    <t>张仁祝</t>
  </si>
  <si>
    <t>张素成</t>
  </si>
  <si>
    <t>张涛</t>
  </si>
  <si>
    <t>张伟</t>
  </si>
  <si>
    <t>张孝坤</t>
  </si>
  <si>
    <t>张孝坤张孝伦李燕</t>
  </si>
  <si>
    <t>张孝伦</t>
  </si>
  <si>
    <t>张孝平</t>
  </si>
  <si>
    <t>张孝伟</t>
  </si>
  <si>
    <t>张孝雄</t>
  </si>
  <si>
    <t>张孝雄张孝伟</t>
  </si>
  <si>
    <t>张孝育</t>
  </si>
  <si>
    <t>张勇</t>
  </si>
  <si>
    <t>张跃</t>
  </si>
  <si>
    <t>张忠芳</t>
  </si>
  <si>
    <t>张钟芳</t>
  </si>
  <si>
    <t>张钟芳张全美</t>
  </si>
  <si>
    <t>张周明</t>
  </si>
  <si>
    <t>张洲铭</t>
  </si>
  <si>
    <t>赵兵</t>
  </si>
  <si>
    <t>赵崇君</t>
  </si>
  <si>
    <t>赵子云</t>
  </si>
  <si>
    <t>争议</t>
  </si>
  <si>
    <t>旺苍嘉川化工园区基础设施建设项目自来村五组、六组征收土地补偿公示表</t>
  </si>
  <si>
    <t>土地         补偿金额</t>
  </si>
  <si>
    <t>自来村五组</t>
  </si>
  <si>
    <t>何光秀</t>
  </si>
  <si>
    <t>何俊</t>
  </si>
  <si>
    <t>何伟</t>
  </si>
  <si>
    <t>王德富</t>
  </si>
  <si>
    <t>王德贵</t>
  </si>
  <si>
    <t>王德全</t>
  </si>
  <si>
    <t>王飞</t>
  </si>
  <si>
    <t>王加邦</t>
  </si>
  <si>
    <t>王加帮</t>
  </si>
  <si>
    <t>王加国</t>
  </si>
  <si>
    <t>王加孝</t>
  </si>
  <si>
    <t>王凯</t>
  </si>
  <si>
    <t>王奎</t>
  </si>
  <si>
    <t>王小平</t>
  </si>
  <si>
    <t>王兴超</t>
  </si>
  <si>
    <t>王兴春</t>
  </si>
  <si>
    <t>王兴刚</t>
  </si>
  <si>
    <t>王兴金</t>
  </si>
  <si>
    <t>王兴俊</t>
  </si>
  <si>
    <t>杨忠英</t>
  </si>
  <si>
    <t>自来村六组</t>
  </si>
  <si>
    <t>陈秋芬</t>
  </si>
  <si>
    <t>封俊华</t>
  </si>
  <si>
    <t>苟素兰</t>
  </si>
  <si>
    <t>苟燕</t>
  </si>
  <si>
    <t>何元朝</t>
  </si>
  <si>
    <t>候锡成</t>
  </si>
  <si>
    <t>候永芳</t>
  </si>
  <si>
    <t>贾显志</t>
  </si>
  <si>
    <t>李建中</t>
  </si>
  <si>
    <t>李菊英</t>
  </si>
  <si>
    <t>李元伍</t>
  </si>
  <si>
    <t>梁仕秀</t>
  </si>
  <si>
    <t>卢轮帮</t>
  </si>
  <si>
    <t>强军华</t>
  </si>
  <si>
    <t>汤怀平</t>
  </si>
  <si>
    <t>汤怀梯</t>
  </si>
  <si>
    <t>汤怀悌</t>
  </si>
  <si>
    <t>汤文中</t>
  </si>
  <si>
    <t>唐江</t>
  </si>
  <si>
    <t>唐绍国</t>
  </si>
  <si>
    <t>唐绍红</t>
  </si>
  <si>
    <t>唐绍华</t>
  </si>
  <si>
    <t>唐绍军</t>
  </si>
  <si>
    <t>唐绍礼</t>
  </si>
  <si>
    <t>唐绍信</t>
  </si>
  <si>
    <t>唐绍燕</t>
  </si>
  <si>
    <t>唐正海</t>
  </si>
  <si>
    <t>唐正清</t>
  </si>
  <si>
    <t>唐正全</t>
  </si>
  <si>
    <t>唐正荣</t>
  </si>
  <si>
    <t>王德菊</t>
  </si>
  <si>
    <t>王德勇</t>
  </si>
  <si>
    <t>王家帮</t>
  </si>
  <si>
    <t>王金平</t>
  </si>
  <si>
    <t>王军</t>
  </si>
  <si>
    <t>王俊</t>
  </si>
  <si>
    <t>王培保</t>
  </si>
  <si>
    <t>王培斗</t>
  </si>
  <si>
    <t>王培国</t>
  </si>
  <si>
    <t>王培汉</t>
  </si>
  <si>
    <t>王培汉 王兴武</t>
  </si>
  <si>
    <t>王培华</t>
  </si>
  <si>
    <t>王培军</t>
  </si>
  <si>
    <t>王培银</t>
  </si>
  <si>
    <t>王树华</t>
  </si>
  <si>
    <t>王小军</t>
  </si>
  <si>
    <t>王兴帮</t>
  </si>
  <si>
    <t>王兴朝</t>
  </si>
  <si>
    <t>王兴东</t>
  </si>
  <si>
    <t>王兴洪</t>
  </si>
  <si>
    <t>王兴会</t>
  </si>
  <si>
    <t>王兴均</t>
  </si>
  <si>
    <t>王兴龙</t>
  </si>
  <si>
    <t>王兴伦</t>
  </si>
  <si>
    <t>王兴强</t>
  </si>
  <si>
    <t>王兴武</t>
  </si>
  <si>
    <t>王兴正</t>
  </si>
  <si>
    <t>王兴忠</t>
  </si>
  <si>
    <t>王银平</t>
  </si>
  <si>
    <t>王勇</t>
  </si>
  <si>
    <t>王云</t>
  </si>
  <si>
    <t>五保户</t>
  </si>
  <si>
    <t>杨明金</t>
  </si>
  <si>
    <t>杨燕林</t>
  </si>
  <si>
    <t>尹学清</t>
  </si>
  <si>
    <t>张孝军</t>
  </si>
  <si>
    <t>备注：片区综合地价为47200元/亩计算（土地补偿费30%、安置补偿费70%），特殊用地、建设用地、未利用地按0.5倍计算；附着物补偿乔木林4500元/亩，灌木林1800元/亩，青苗按大春计算1344元/亩。</t>
  </si>
  <si>
    <t>旺苍嘉川化工园区基础设施建设项目寨梁村一组征收土地补偿公示表</t>
  </si>
  <si>
    <t>寨梁村一组</t>
  </si>
  <si>
    <t>苟开明</t>
  </si>
  <si>
    <t>焦小波</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</si>
</sst>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64">
    <font>
      <sz val="10"/>
      <name val="Arial"/>
      <charset val="134"/>
    </font>
    <font>
      <b/>
      <sz val="10"/>
      <name val="Arial"/>
      <charset val="134"/>
    </font>
    <font>
      <b/>
      <sz val="10"/>
      <name val="宋体"/>
      <charset val="134"/>
    </font>
    <font>
      <sz val="10"/>
      <name val="宋体"/>
      <charset val="134"/>
    </font>
    <font>
      <sz val="26"/>
      <name val="方正小标宋简体"/>
      <charset val="134"/>
    </font>
    <font>
      <b/>
      <sz val="8"/>
      <name val="宋体"/>
      <charset val="134"/>
    </font>
    <font>
      <b/>
      <sz val="12"/>
      <name val="宋体"/>
      <charset val="134"/>
    </font>
    <font>
      <b/>
      <sz val="12"/>
      <color theme="1"/>
      <name val="宋体"/>
      <charset val="134"/>
    </font>
    <font>
      <sz val="10"/>
      <color theme="1"/>
      <name val="宋体"/>
      <charset val="134"/>
    </font>
    <font>
      <b/>
      <sz val="12"/>
      <color theme="1"/>
      <name val="新宋体"/>
      <charset val="134"/>
    </font>
    <font>
      <b/>
      <sz val="11"/>
      <name val="宋体"/>
      <charset val="134"/>
    </font>
    <font>
      <sz val="11"/>
      <name val="Arial"/>
      <charset val="134"/>
    </font>
    <font>
      <sz val="20"/>
      <name val="方正小标宋简体"/>
      <charset val="134"/>
    </font>
    <font>
      <b/>
      <sz val="20"/>
      <name val="方正小标宋简体"/>
      <charset val="134"/>
    </font>
    <font>
      <sz val="11"/>
      <name val="宋体"/>
      <charset val="134"/>
    </font>
    <font>
      <sz val="11"/>
      <color theme="1"/>
      <name val="宋体"/>
      <charset val="134"/>
    </font>
    <font>
      <sz val="11"/>
      <color theme="1"/>
      <name val="宋体"/>
      <charset val="134"/>
      <scheme val="minor"/>
    </font>
    <font>
      <b/>
      <sz val="10"/>
      <color theme="1"/>
      <name val="宋体"/>
      <charset val="134"/>
      <scheme val="minor"/>
    </font>
    <font>
      <sz val="10"/>
      <color theme="1"/>
      <name val="宋体"/>
      <charset val="134"/>
      <scheme val="minor"/>
    </font>
    <font>
      <b/>
      <sz val="9"/>
      <color theme="1"/>
      <name val="宋体"/>
      <charset val="134"/>
      <scheme val="minor"/>
    </font>
    <font>
      <sz val="9"/>
      <color theme="1"/>
      <name val="宋体"/>
      <charset val="134"/>
      <scheme val="minor"/>
    </font>
    <font>
      <b/>
      <sz val="8"/>
      <color theme="1"/>
      <name val="宋体"/>
      <charset val="134"/>
      <scheme val="minor"/>
    </font>
    <font>
      <sz val="8"/>
      <color theme="1"/>
      <name val="宋体"/>
      <charset val="134"/>
      <scheme val="minor"/>
    </font>
    <font>
      <sz val="10"/>
      <name val="宋体"/>
      <charset val="134"/>
      <scheme val="minor"/>
    </font>
    <font>
      <sz val="9"/>
      <name val="宋体"/>
      <charset val="134"/>
    </font>
    <font>
      <b/>
      <sz val="9"/>
      <name val="宋体"/>
      <charset val="134"/>
    </font>
    <font>
      <sz val="11"/>
      <name val="宋体"/>
      <charset val="134"/>
      <scheme val="minor"/>
    </font>
    <font>
      <b/>
      <sz val="9"/>
      <name val="宋体"/>
      <charset val="134"/>
      <scheme val="minor"/>
    </font>
    <font>
      <sz val="9"/>
      <name val="宋体"/>
      <charset val="134"/>
      <scheme val="minor"/>
    </font>
    <font>
      <b/>
      <sz val="11"/>
      <color theme="1"/>
      <name val="宋体"/>
      <charset val="134"/>
      <scheme val="minor"/>
    </font>
    <font>
      <sz val="10"/>
      <color rgb="FFFF0000"/>
      <name val="宋体"/>
      <charset val="134"/>
      <scheme val="minor"/>
    </font>
    <font>
      <sz val="8"/>
      <name val="宋体"/>
      <charset val="134"/>
      <scheme val="minor"/>
    </font>
    <font>
      <sz val="24"/>
      <name val="方正小标宋简体"/>
      <charset val="134"/>
    </font>
    <font>
      <sz val="8"/>
      <name val="宋体"/>
      <charset val="134"/>
    </font>
    <font>
      <b/>
      <sz val="11"/>
      <color theme="1"/>
      <name val="宋体"/>
      <charset val="134"/>
    </font>
    <font>
      <b/>
      <sz val="11"/>
      <name val="宋体"/>
      <charset val="134"/>
      <scheme val="minor"/>
    </font>
    <font>
      <b/>
      <sz val="14"/>
      <name val="宋体"/>
      <charset val="134"/>
    </font>
    <font>
      <sz val="14"/>
      <name val="宋体"/>
      <charset val="134"/>
    </font>
    <font>
      <b/>
      <sz val="24"/>
      <name val="方正小标宋简体"/>
      <charset val="134"/>
    </font>
    <font>
      <sz val="9"/>
      <name val="Arial"/>
      <charset val="134"/>
    </font>
    <font>
      <sz val="18"/>
      <name val="方正小标宋简体"/>
      <charset val="134"/>
    </font>
    <font>
      <sz val="9"/>
      <color theme="1"/>
      <name val="宋体"/>
      <charset val="134"/>
    </font>
    <font>
      <sz val="8"/>
      <color theme="1"/>
      <name val="宋体"/>
      <charset val="134"/>
    </font>
    <font>
      <b/>
      <sz val="8"/>
      <name val="宋体"/>
      <charset val="134"/>
      <scheme val="minor"/>
    </font>
    <font>
      <b/>
      <sz val="18"/>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NumberFormat="0" applyFill="0" applyBorder="0" applyAlignment="0" applyProtection="0"/>
    <xf numFmtId="42" fontId="16" fillId="0" borderId="0" applyFont="0" applyFill="0" applyBorder="0" applyAlignment="0" applyProtection="0">
      <alignment vertical="center"/>
    </xf>
    <xf numFmtId="0" fontId="45" fillId="2" borderId="0" applyNumberFormat="0" applyBorder="0" applyAlignment="0" applyProtection="0">
      <alignment vertical="center"/>
    </xf>
    <xf numFmtId="0" fontId="46" fillId="3"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45" fillId="4" borderId="0" applyNumberFormat="0" applyBorder="0" applyAlignment="0" applyProtection="0">
      <alignment vertical="center"/>
    </xf>
    <xf numFmtId="0" fontId="47" fillId="5" borderId="0" applyNumberFormat="0" applyBorder="0" applyAlignment="0" applyProtection="0">
      <alignment vertical="center"/>
    </xf>
    <xf numFmtId="43" fontId="16" fillId="0" borderId="0" applyFont="0" applyFill="0" applyBorder="0" applyAlignment="0" applyProtection="0">
      <alignment vertical="center"/>
    </xf>
    <xf numFmtId="0" fontId="48" fillId="6" borderId="0" applyNumberFormat="0" applyBorder="0" applyAlignment="0" applyProtection="0">
      <alignment vertical="center"/>
    </xf>
    <xf numFmtId="0" fontId="49" fillId="0" borderId="0" applyNumberFormat="0" applyFill="0" applyBorder="0" applyAlignment="0" applyProtection="0">
      <alignment vertical="center"/>
    </xf>
    <xf numFmtId="9" fontId="16" fillId="0" borderId="0" applyFont="0" applyFill="0" applyBorder="0" applyAlignment="0" applyProtection="0">
      <alignment vertical="center"/>
    </xf>
    <xf numFmtId="0" fontId="50" fillId="0" borderId="0" applyNumberFormat="0" applyFill="0" applyBorder="0" applyAlignment="0" applyProtection="0">
      <alignment vertical="center"/>
    </xf>
    <xf numFmtId="0" fontId="16" fillId="7" borderId="8" applyNumberFormat="0" applyFont="0" applyAlignment="0" applyProtection="0">
      <alignment vertical="center"/>
    </xf>
    <xf numFmtId="0" fontId="48" fillId="8"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9" applyNumberFormat="0" applyFill="0" applyAlignment="0" applyProtection="0">
      <alignment vertical="center"/>
    </xf>
    <xf numFmtId="0" fontId="56" fillId="0" borderId="9" applyNumberFormat="0" applyFill="0" applyAlignment="0" applyProtection="0">
      <alignment vertical="center"/>
    </xf>
    <xf numFmtId="0" fontId="48" fillId="9" borderId="0" applyNumberFormat="0" applyBorder="0" applyAlignment="0" applyProtection="0">
      <alignment vertical="center"/>
    </xf>
    <xf numFmtId="0" fontId="51" fillId="0" borderId="10" applyNumberFormat="0" applyFill="0" applyAlignment="0" applyProtection="0">
      <alignment vertical="center"/>
    </xf>
    <xf numFmtId="0" fontId="48" fillId="10" borderId="0" applyNumberFormat="0" applyBorder="0" applyAlignment="0" applyProtection="0">
      <alignment vertical="center"/>
    </xf>
    <xf numFmtId="0" fontId="57" fillId="11" borderId="11" applyNumberFormat="0" applyAlignment="0" applyProtection="0">
      <alignment vertical="center"/>
    </xf>
    <xf numFmtId="0" fontId="58" fillId="11" borderId="7" applyNumberFormat="0" applyAlignment="0" applyProtection="0">
      <alignment vertical="center"/>
    </xf>
    <xf numFmtId="0" fontId="59" fillId="12" borderId="12" applyNumberFormat="0" applyAlignment="0" applyProtection="0">
      <alignment vertical="center"/>
    </xf>
    <xf numFmtId="0" fontId="45" fillId="13" borderId="0" applyNumberFormat="0" applyBorder="0" applyAlignment="0" applyProtection="0">
      <alignment vertical="center"/>
    </xf>
    <xf numFmtId="0" fontId="48" fillId="14" borderId="0" applyNumberFormat="0" applyBorder="0" applyAlignment="0" applyProtection="0">
      <alignment vertical="center"/>
    </xf>
    <xf numFmtId="0" fontId="60" fillId="0" borderId="13" applyNumberFormat="0" applyFill="0" applyAlignment="0" applyProtection="0">
      <alignment vertical="center"/>
    </xf>
    <xf numFmtId="0" fontId="61" fillId="0" borderId="14" applyNumberFormat="0" applyFill="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45" fillId="17" borderId="0" applyNumberFormat="0" applyBorder="0" applyAlignment="0" applyProtection="0">
      <alignment vertical="center"/>
    </xf>
    <xf numFmtId="0" fontId="48"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8" fillId="27" borderId="0" applyNumberFormat="0" applyBorder="0" applyAlignment="0" applyProtection="0">
      <alignment vertical="center"/>
    </xf>
    <xf numFmtId="0" fontId="45"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5" fillId="31" borderId="0" applyNumberFormat="0" applyBorder="0" applyAlignment="0" applyProtection="0">
      <alignment vertical="center"/>
    </xf>
    <xf numFmtId="0" fontId="48" fillId="32" borderId="0" applyNumberFormat="0" applyBorder="0" applyAlignment="0" applyProtection="0">
      <alignment vertical="center"/>
    </xf>
    <xf numFmtId="0" fontId="16" fillId="0" borderId="0">
      <alignment vertical="center"/>
    </xf>
  </cellStyleXfs>
  <cellXfs count="189">
    <xf numFmtId="0" fontId="0" fillId="0" borderId="0" xfId="0"/>
    <xf numFmtId="0" fontId="1" fillId="0" borderId="0" xfId="0" applyFont="1"/>
    <xf numFmtId="0" fontId="2" fillId="0" borderId="0" xfId="0" applyFont="1"/>
    <xf numFmtId="0" fontId="2" fillId="0" borderId="0" xfId="0" applyFont="1" applyAlignment="1">
      <alignment wrapText="1"/>
    </xf>
    <xf numFmtId="0" fontId="3" fillId="0" borderId="0" xfId="0" applyFont="1"/>
    <xf numFmtId="0" fontId="0" fillId="0" borderId="0" xfId="0" applyAlignment="1">
      <alignment horizontal="center" vertical="center" wrapText="1"/>
    </xf>
    <xf numFmtId="0" fontId="4" fillId="0" borderId="0" xfId="10" applyNumberFormat="1" applyFont="1" applyFill="1" applyBorder="1" applyAlignment="1" applyProtection="1">
      <alignment horizontal="center" vertical="center"/>
    </xf>
    <xf numFmtId="0" fontId="4" fillId="0" borderId="0" xfId="1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right" vertical="center" wrapText="1"/>
    </xf>
    <xf numFmtId="0" fontId="6" fillId="0" borderId="0" xfId="0" applyNumberFormat="1" applyFont="1" applyFill="1" applyBorder="1" applyAlignment="1" applyProtection="1">
      <alignment horizontal="right" vertical="center"/>
    </xf>
    <xf numFmtId="0" fontId="7"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3" fillId="0" borderId="1" xfId="0" applyFont="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wrapText="1"/>
    </xf>
    <xf numFmtId="0" fontId="9" fillId="0" borderId="1" xfId="0" applyFont="1" applyBorder="1" applyAlignment="1">
      <alignment horizontal="left" vertical="center"/>
    </xf>
    <xf numFmtId="0" fontId="9" fillId="0" borderId="1" xfId="0" applyFont="1" applyBorder="1" applyAlignment="1">
      <alignment horizontal="center" vertical="center" wrapText="1"/>
    </xf>
    <xf numFmtId="176" fontId="6" fillId="0" borderId="1" xfId="0" applyNumberFormat="1" applyFont="1" applyFill="1" applyBorder="1" applyAlignment="1" applyProtection="1">
      <alignment horizontal="center" vertical="center" wrapText="1"/>
    </xf>
    <xf numFmtId="0" fontId="3" fillId="0" borderId="1"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2" xfId="0" applyFont="1" applyBorder="1" applyAlignment="1">
      <alignment horizontal="center" vertical="center"/>
    </xf>
    <xf numFmtId="176" fontId="6" fillId="0" borderId="1" xfId="0" applyNumberFormat="1" applyFont="1" applyBorder="1" applyAlignment="1">
      <alignment horizontal="center" vertical="center"/>
    </xf>
    <xf numFmtId="176" fontId="6"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3" fillId="0" borderId="0" xfId="0" applyFont="1" applyAlignment="1">
      <alignment wrapText="1"/>
    </xf>
    <xf numFmtId="0" fontId="3" fillId="0" borderId="0" xfId="0" applyFont="1" applyAlignment="1">
      <alignment horizontal="center"/>
    </xf>
    <xf numFmtId="0" fontId="11" fillId="0" borderId="0" xfId="0" applyFont="1"/>
    <xf numFmtId="0" fontId="11" fillId="0" borderId="0" xfId="0" applyFont="1" applyAlignment="1">
      <alignment wrapText="1"/>
    </xf>
    <xf numFmtId="0" fontId="1" fillId="0" borderId="0" xfId="0" applyFont="1"/>
    <xf numFmtId="176" fontId="0" fillId="0" borderId="0" xfId="0" applyNumberFormat="1"/>
    <xf numFmtId="0" fontId="12" fillId="0" borderId="0" xfId="10" applyNumberFormat="1" applyFont="1" applyFill="1" applyBorder="1" applyAlignment="1" applyProtection="1">
      <alignment horizontal="center" vertical="center"/>
    </xf>
    <xf numFmtId="0" fontId="12" fillId="0" borderId="0" xfId="10" applyNumberFormat="1" applyFont="1" applyFill="1" applyBorder="1" applyAlignment="1" applyProtection="1">
      <alignment horizontal="center" vertical="center" wrapText="1"/>
    </xf>
    <xf numFmtId="0" fontId="13" fillId="0" borderId="0" xfId="10" applyNumberFormat="1"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0" fontId="14" fillId="0" borderId="0" xfId="0" applyNumberFormat="1" applyFont="1" applyFill="1" applyBorder="1" applyAlignment="1" applyProtection="1">
      <alignment horizontal="right" vertical="center" wrapText="1"/>
    </xf>
    <xf numFmtId="0" fontId="14"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15" fillId="0" borderId="1" xfId="0"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center" vertical="center"/>
    </xf>
    <xf numFmtId="0" fontId="18" fillId="0" borderId="1" xfId="0" applyNumberFormat="1" applyFont="1" applyFill="1" applyBorder="1" applyAlignment="1" applyProtection="1">
      <alignment horizontal="center" vertical="center"/>
    </xf>
    <xf numFmtId="0" fontId="14" fillId="0" borderId="1" xfId="0" applyFont="1" applyFill="1" applyBorder="1" applyAlignment="1" applyProtection="1">
      <alignment vertical="center"/>
    </xf>
    <xf numFmtId="0" fontId="19" fillId="0" borderId="1" xfId="0" applyNumberFormat="1" applyFont="1" applyFill="1" applyBorder="1" applyAlignment="1" applyProtection="1">
      <alignment horizontal="center" vertical="center"/>
    </xf>
    <xf numFmtId="0" fontId="20" fillId="0" borderId="1" xfId="0" applyNumberFormat="1" applyFont="1" applyFill="1" applyBorder="1" applyAlignment="1" applyProtection="1">
      <alignment horizontal="center" vertical="center"/>
    </xf>
    <xf numFmtId="0" fontId="21" fillId="0" borderId="1" xfId="0" applyNumberFormat="1" applyFont="1" applyFill="1" applyBorder="1" applyAlignment="1" applyProtection="1">
      <alignment vertical="center"/>
    </xf>
    <xf numFmtId="0" fontId="22" fillId="0" borderId="1" xfId="0" applyNumberFormat="1" applyFont="1" applyFill="1" applyBorder="1" applyAlignment="1" applyProtection="1">
      <alignment vertical="center"/>
    </xf>
    <xf numFmtId="176" fontId="12" fillId="0" borderId="0" xfId="1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right" vertical="center"/>
    </xf>
    <xf numFmtId="176" fontId="14" fillId="0" borderId="1" xfId="0" applyNumberFormat="1" applyFont="1" applyFill="1" applyBorder="1" applyAlignment="1" applyProtection="1">
      <alignment horizontal="center" vertical="center" wrapText="1"/>
    </xf>
    <xf numFmtId="176" fontId="18" fillId="0" borderId="1" xfId="0" applyNumberFormat="1" applyFont="1" applyFill="1" applyBorder="1" applyAlignment="1" applyProtection="1">
      <alignment horizontal="center" vertical="center"/>
    </xf>
    <xf numFmtId="0" fontId="23" fillId="0" borderId="1" xfId="0" applyNumberFormat="1" applyFont="1" applyFill="1" applyBorder="1" applyAlignment="1" applyProtection="1">
      <alignment horizontal="center" vertical="center"/>
    </xf>
    <xf numFmtId="176" fontId="20" fillId="0" borderId="1" xfId="0" applyNumberFormat="1" applyFont="1" applyFill="1" applyBorder="1" applyAlignment="1" applyProtection="1">
      <alignment horizontal="center" vertical="center"/>
    </xf>
    <xf numFmtId="176" fontId="3" fillId="0" borderId="1" xfId="0" applyNumberFormat="1" applyFont="1" applyBorder="1" applyAlignment="1">
      <alignment horizontal="center" vertical="center"/>
    </xf>
    <xf numFmtId="176" fontId="24" fillId="0" borderId="1" xfId="0" applyNumberFormat="1" applyFont="1" applyBorder="1" applyAlignment="1">
      <alignment horizontal="center" vertical="center"/>
    </xf>
    <xf numFmtId="0" fontId="10" fillId="0" borderId="1" xfId="0" applyNumberFormat="1" applyFont="1" applyFill="1" applyBorder="1" applyAlignment="1" applyProtection="1">
      <alignment horizontal="center" vertical="center" wrapText="1"/>
    </xf>
    <xf numFmtId="176" fontId="10" fillId="0" borderId="1" xfId="0" applyNumberFormat="1" applyFont="1" applyBorder="1" applyAlignment="1">
      <alignment horizontal="center" vertical="center"/>
    </xf>
    <xf numFmtId="176" fontId="10" fillId="0" borderId="1" xfId="0" applyNumberFormat="1" applyFont="1" applyBorder="1" applyAlignment="1">
      <alignment horizontal="center" vertical="center" wrapText="1"/>
    </xf>
    <xf numFmtId="176" fontId="25" fillId="0" borderId="1" xfId="0" applyNumberFormat="1" applyFont="1" applyBorder="1" applyAlignment="1">
      <alignment horizontal="center" vertical="center"/>
    </xf>
    <xf numFmtId="0" fontId="26" fillId="0" borderId="1" xfId="0"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center" vertical="center"/>
    </xf>
    <xf numFmtId="0" fontId="28" fillId="0" borderId="1" xfId="0" applyNumberFormat="1" applyFont="1" applyFill="1" applyBorder="1" applyAlignment="1" applyProtection="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28" fillId="0" borderId="1" xfId="0" applyNumberFormat="1" applyFont="1" applyFill="1" applyBorder="1" applyAlignment="1" applyProtection="1">
      <alignment horizontal="center" vertical="center"/>
    </xf>
    <xf numFmtId="176" fontId="6" fillId="0" borderId="1" xfId="0" applyNumberFormat="1" applyFont="1" applyBorder="1" applyAlignment="1">
      <alignment horizontal="left" vertical="center"/>
    </xf>
    <xf numFmtId="0" fontId="6" fillId="0" borderId="1"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vertical="center"/>
    </xf>
    <xf numFmtId="0" fontId="18" fillId="0" borderId="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distributed" vertical="center" wrapText="1"/>
    </xf>
    <xf numFmtId="0" fontId="29"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right" vertical="center" wrapText="1"/>
    </xf>
    <xf numFmtId="0" fontId="14" fillId="0" borderId="3"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right" vertical="center"/>
    </xf>
    <xf numFmtId="0" fontId="15" fillId="0" borderId="1"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distributed" vertical="center" wrapText="1"/>
    </xf>
    <xf numFmtId="0" fontId="15" fillId="0" borderId="5"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177" fontId="16" fillId="0" borderId="5" xfId="0" applyNumberFormat="1" applyFont="1" applyFill="1" applyBorder="1" applyAlignment="1" applyProtection="1">
      <alignment horizontal="center" vertical="center"/>
    </xf>
    <xf numFmtId="0" fontId="30" fillId="0" borderId="1" xfId="0" applyNumberFormat="1" applyFont="1" applyFill="1" applyBorder="1" applyAlignment="1" applyProtection="1">
      <alignment horizontal="center" vertical="center"/>
    </xf>
    <xf numFmtId="176" fontId="17" fillId="0" borderId="1" xfId="0" applyNumberFormat="1" applyFont="1" applyFill="1" applyBorder="1" applyAlignment="1" applyProtection="1">
      <alignment horizontal="center" vertical="center"/>
    </xf>
    <xf numFmtId="0" fontId="16" fillId="0" borderId="1" xfId="0" applyNumberFormat="1" applyFont="1" applyFill="1" applyBorder="1" applyAlignment="1" applyProtection="1">
      <alignment vertical="center"/>
    </xf>
    <xf numFmtId="0" fontId="18" fillId="0" borderId="1" xfId="0" applyNumberFormat="1" applyFont="1" applyFill="1" applyBorder="1" applyAlignment="1" applyProtection="1">
      <alignment vertical="center"/>
    </xf>
    <xf numFmtId="0" fontId="22" fillId="0" borderId="1" xfId="0" applyNumberFormat="1" applyFont="1" applyFill="1" applyBorder="1" applyAlignment="1" applyProtection="1">
      <alignment horizontal="center" vertical="center"/>
    </xf>
    <xf numFmtId="0" fontId="31" fillId="0" borderId="1" xfId="0" applyNumberFormat="1" applyFont="1" applyFill="1" applyBorder="1" applyAlignment="1" applyProtection="1">
      <alignment horizontal="center" vertical="center"/>
    </xf>
    <xf numFmtId="0" fontId="6" fillId="0" borderId="1" xfId="0" applyFont="1" applyBorder="1" applyAlignment="1">
      <alignment horizontal="center" vertical="center" wrapText="1"/>
    </xf>
    <xf numFmtId="0" fontId="26"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wrapText="1"/>
    </xf>
    <xf numFmtId="176" fontId="29"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vertical="center"/>
    </xf>
    <xf numFmtId="0" fontId="32" fillId="0" borderId="0" xfId="10" applyNumberFormat="1" applyFont="1" applyFill="1" applyBorder="1" applyAlignment="1" applyProtection="1">
      <alignment horizontal="center" vertical="center"/>
    </xf>
    <xf numFmtId="0" fontId="3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horizontal="right" vertical="center"/>
    </xf>
    <xf numFmtId="0" fontId="34" fillId="0" borderId="1" xfId="0" applyNumberFormat="1" applyFont="1" applyFill="1" applyBorder="1" applyAlignment="1" applyProtection="1">
      <alignment horizontal="center" vertical="center" wrapText="1"/>
    </xf>
    <xf numFmtId="0" fontId="34" fillId="0" borderId="4" xfId="0" applyNumberFormat="1" applyFont="1" applyFill="1" applyBorder="1" applyAlignment="1" applyProtection="1">
      <alignment horizontal="center" vertical="center" wrapText="1"/>
    </xf>
    <xf numFmtId="0" fontId="34" fillId="0" borderId="5"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center" vertical="center"/>
    </xf>
    <xf numFmtId="0" fontId="29" fillId="0" borderId="5" xfId="0" applyNumberFormat="1" applyFont="1" applyFill="1" applyBorder="1" applyAlignment="1" applyProtection="1">
      <alignment horizontal="center" vertical="center"/>
    </xf>
    <xf numFmtId="0" fontId="35" fillId="0" borderId="5" xfId="0" applyNumberFormat="1" applyFont="1" applyFill="1" applyBorder="1" applyAlignment="1" applyProtection="1">
      <alignment horizontal="center" vertical="center"/>
    </xf>
    <xf numFmtId="0" fontId="26" fillId="0" borderId="1"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horizontal="center" vertical="center"/>
    </xf>
    <xf numFmtId="0" fontId="22" fillId="0" borderId="2" xfId="0" applyNumberFormat="1"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xf>
    <xf numFmtId="0" fontId="29" fillId="0" borderId="6" xfId="0"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center" vertical="center"/>
    </xf>
    <xf numFmtId="0" fontId="23" fillId="0" borderId="2" xfId="0" applyNumberFormat="1" applyFont="1" applyFill="1" applyBorder="1" applyAlignment="1" applyProtection="1">
      <alignment horizontal="center" vertical="center"/>
    </xf>
    <xf numFmtId="0" fontId="36" fillId="0" borderId="1" xfId="0" applyFont="1" applyBorder="1" applyAlignment="1">
      <alignment horizontal="left" vertical="center"/>
    </xf>
    <xf numFmtId="0" fontId="37" fillId="0" borderId="1" xfId="0" applyFont="1" applyBorder="1" applyAlignment="1">
      <alignment horizontal="left" vertical="center"/>
    </xf>
    <xf numFmtId="176" fontId="10" fillId="0" borderId="1" xfId="0" applyNumberFormat="1" applyFont="1" applyFill="1" applyBorder="1" applyAlignment="1" applyProtection="1">
      <alignment horizontal="center" vertical="center" wrapText="1"/>
    </xf>
    <xf numFmtId="176" fontId="16" fillId="0" borderId="1" xfId="0" applyNumberFormat="1" applyFont="1" applyFill="1" applyBorder="1" applyAlignment="1" applyProtection="1">
      <alignment horizontal="center" vertical="center"/>
    </xf>
    <xf numFmtId="176" fontId="26" fillId="0" borderId="1" xfId="0" applyNumberFormat="1" applyFont="1" applyFill="1" applyBorder="1" applyAlignment="1" applyProtection="1">
      <alignment horizontal="center" vertical="center"/>
    </xf>
    <xf numFmtId="176" fontId="16" fillId="0" borderId="2" xfId="0" applyNumberFormat="1" applyFont="1" applyFill="1" applyBorder="1" applyAlignment="1" applyProtection="1">
      <alignment horizontal="center" vertical="center"/>
    </xf>
    <xf numFmtId="176" fontId="36" fillId="0" borderId="1" xfId="0" applyNumberFormat="1" applyFont="1" applyBorder="1" applyAlignment="1">
      <alignment horizontal="left" vertical="center"/>
    </xf>
    <xf numFmtId="0" fontId="36" fillId="0" borderId="1" xfId="0" applyNumberFormat="1" applyFont="1" applyFill="1" applyBorder="1" applyAlignment="1" applyProtection="1">
      <alignment horizontal="left" vertical="center"/>
    </xf>
    <xf numFmtId="176" fontId="38" fillId="0" borderId="0" xfId="10" applyNumberFormat="1" applyFont="1" applyFill="1" applyBorder="1" applyAlignment="1" applyProtection="1">
      <alignment horizontal="center" vertical="center"/>
    </xf>
    <xf numFmtId="176" fontId="32" fillId="0" borderId="0" xfId="10" applyNumberFormat="1" applyFont="1" applyFill="1" applyBorder="1" applyAlignment="1" applyProtection="1">
      <alignment horizontal="center" vertical="center"/>
    </xf>
    <xf numFmtId="176" fontId="2" fillId="0" borderId="0" xfId="0" applyNumberFormat="1" applyFont="1" applyFill="1" applyBorder="1" applyAlignment="1" applyProtection="1">
      <alignment horizontal="right" vertical="center"/>
    </xf>
    <xf numFmtId="176" fontId="29" fillId="0" borderId="1" xfId="0" applyNumberFormat="1" applyFont="1" applyFill="1" applyBorder="1" applyAlignment="1" applyProtection="1">
      <alignment horizontal="center" vertical="center"/>
    </xf>
    <xf numFmtId="176" fontId="35" fillId="0" borderId="1" xfId="0" applyNumberFormat="1" applyFont="1" applyFill="1" applyBorder="1" applyAlignment="1" applyProtection="1">
      <alignment horizontal="center" vertical="center"/>
    </xf>
    <xf numFmtId="176" fontId="29" fillId="0" borderId="2" xfId="0" applyNumberFormat="1" applyFont="1" applyFill="1" applyBorder="1" applyAlignment="1" applyProtection="1">
      <alignment horizontal="center" vertical="center"/>
    </xf>
    <xf numFmtId="176" fontId="36" fillId="0" borderId="1" xfId="0" applyNumberFormat="1" applyFont="1" applyFill="1" applyBorder="1" applyAlignment="1" applyProtection="1">
      <alignment horizontal="left" vertical="center"/>
    </xf>
    <xf numFmtId="0" fontId="33" fillId="0" borderId="0" xfId="0" applyFont="1"/>
    <xf numFmtId="0" fontId="39" fillId="0" borderId="0" xfId="0" applyFont="1"/>
    <xf numFmtId="0" fontId="39" fillId="0" borderId="0" xfId="0" applyFont="1" applyAlignment="1">
      <alignment horizontal="center" wrapText="1"/>
    </xf>
    <xf numFmtId="0" fontId="0" fillId="0" borderId="0" xfId="0" applyFont="1"/>
    <xf numFmtId="176" fontId="0" fillId="0" borderId="0" xfId="0" applyNumberFormat="1" applyFont="1"/>
    <xf numFmtId="0" fontId="40" fillId="0" borderId="0" xfId="10" applyNumberFormat="1" applyFont="1" applyFill="1" applyBorder="1" applyAlignment="1" applyProtection="1">
      <alignment horizontal="center" vertical="center"/>
    </xf>
    <xf numFmtId="0" fontId="24" fillId="0" borderId="0" xfId="0" applyNumberFormat="1" applyFont="1" applyFill="1" applyBorder="1" applyAlignment="1" applyProtection="1">
      <alignment vertical="center"/>
    </xf>
    <xf numFmtId="0" fontId="24" fillId="0" borderId="0" xfId="0"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right" vertical="center"/>
    </xf>
    <xf numFmtId="0" fontId="33" fillId="0" borderId="0" xfId="0" applyNumberFormat="1" applyFont="1" applyFill="1" applyBorder="1" applyAlignment="1" applyProtection="1">
      <alignment horizontal="right" vertical="center"/>
    </xf>
    <xf numFmtId="0" fontId="8"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xf>
    <xf numFmtId="0" fontId="24" fillId="0" borderId="1" xfId="0" applyFont="1" applyFill="1" applyBorder="1" applyAlignment="1" applyProtection="1">
      <alignment vertical="center"/>
    </xf>
    <xf numFmtId="0" fontId="24" fillId="0" borderId="1" xfId="0" applyFont="1" applyFill="1" applyBorder="1" applyAlignment="1" applyProtection="1">
      <alignment horizontal="center" vertical="center" wrapText="1"/>
    </xf>
    <xf numFmtId="0" fontId="24" fillId="0" borderId="1" xfId="0" applyFont="1" applyBorder="1" applyAlignment="1">
      <alignment horizontal="center" vertical="center"/>
    </xf>
    <xf numFmtId="0" fontId="41" fillId="0" borderId="1" xfId="0"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177" fontId="8"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33" fillId="0" borderId="1" xfId="0" applyNumberFormat="1" applyFont="1" applyFill="1" applyBorder="1" applyAlignment="1" applyProtection="1">
      <alignment horizontal="center" vertical="center" wrapText="1"/>
    </xf>
    <xf numFmtId="0" fontId="33" fillId="0" borderId="1" xfId="0" applyNumberFormat="1" applyFont="1" applyFill="1" applyBorder="1" applyAlignment="1" applyProtection="1">
      <alignment horizontal="center" vertical="center"/>
    </xf>
    <xf numFmtId="0" fontId="42" fillId="0" borderId="1" xfId="0" applyNumberFormat="1" applyFont="1" applyFill="1" applyBorder="1" applyAlignment="1" applyProtection="1">
      <alignment horizontal="center" vertical="center"/>
    </xf>
    <xf numFmtId="0" fontId="42" fillId="0" borderId="1" xfId="0" applyNumberFormat="1"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xf>
    <xf numFmtId="0" fontId="42" fillId="0" borderId="1" xfId="0" applyFont="1" applyFill="1" applyBorder="1" applyAlignment="1" applyProtection="1">
      <alignment horizontal="center" vertical="center" wrapText="1"/>
    </xf>
    <xf numFmtId="0" fontId="28" fillId="0" borderId="1" xfId="0" applyFont="1" applyBorder="1" applyAlignment="1">
      <alignment horizontal="center" vertical="center"/>
    </xf>
    <xf numFmtId="177" fontId="43" fillId="0" borderId="1" xfId="0" applyNumberFormat="1" applyFont="1" applyFill="1" applyBorder="1" applyAlignment="1" applyProtection="1">
      <alignment horizontal="center" vertical="center" wrapText="1"/>
    </xf>
    <xf numFmtId="177" fontId="31" fillId="0" borderId="1" xfId="0" applyNumberFormat="1" applyFont="1" applyFill="1" applyBorder="1" applyAlignment="1" applyProtection="1">
      <alignment horizontal="center" vertical="center" wrapText="1"/>
    </xf>
    <xf numFmtId="177" fontId="31"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176" fontId="33" fillId="0" borderId="1" xfId="0" applyNumberFormat="1" applyFont="1" applyFill="1" applyBorder="1" applyAlignment="1" applyProtection="1">
      <alignment horizontal="center" vertical="center" wrapText="1"/>
    </xf>
    <xf numFmtId="0" fontId="33" fillId="0" borderId="1" xfId="0" applyNumberFormat="1" applyFont="1" applyBorder="1" applyAlignment="1">
      <alignment horizontal="center" vertical="center"/>
    </xf>
    <xf numFmtId="0" fontId="31" fillId="0" borderId="1" xfId="0" applyFont="1" applyBorder="1" applyAlignment="1">
      <alignment horizontal="center" vertical="center"/>
    </xf>
    <xf numFmtId="0" fontId="44" fillId="0" borderId="0" xfId="1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wrapText="1"/>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10" fillId="0" borderId="1" xfId="0" applyFont="1" applyBorder="1" applyAlignment="1">
      <alignment horizontal="left" vertical="center"/>
    </xf>
    <xf numFmtId="0" fontId="14" fillId="0" borderId="1" xfId="0" applyFont="1" applyBorder="1" applyAlignment="1">
      <alignment horizontal="left" vertical="center"/>
    </xf>
    <xf numFmtId="176" fontId="10" fillId="0" borderId="1" xfId="0" applyNumberFormat="1" applyFont="1" applyBorder="1" applyAlignment="1">
      <alignment horizontal="left" vertical="center"/>
    </xf>
    <xf numFmtId="176" fontId="14" fillId="0" borderId="1" xfId="0" applyNumberFormat="1" applyFont="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pageSetUpPr fitToPage="1"/>
  </sheetPr>
  <dimension ref="A1:AI98"/>
  <sheetViews>
    <sheetView workbookViewId="0">
      <pane ySplit="6" topLeftCell="A7" activePane="bottomLeft" state="frozen"/>
      <selection/>
      <selection pane="bottomLeft" activeCell="A1" sqref="A1:AI1"/>
    </sheetView>
  </sheetViews>
  <sheetFormatPr defaultColWidth="8.85714285714286" defaultRowHeight="12.75"/>
  <cols>
    <col min="1" max="1" width="6.08571428571429" style="147" customWidth="1"/>
    <col min="2" max="2" width="8.19047619047619" style="148" customWidth="1"/>
    <col min="3" max="3" width="7.38095238095238" style="147" customWidth="1"/>
    <col min="4" max="4" width="7.51428571428571" style="44" customWidth="1"/>
    <col min="5" max="5" width="7.51428571428571" style="149" customWidth="1"/>
    <col min="6" max="6" width="6.71428571428571" style="149" customWidth="1"/>
    <col min="7" max="10" width="6.71428571428571" customWidth="1"/>
    <col min="11" max="11" width="8.31428571428571" style="149" customWidth="1"/>
    <col min="12" max="13" width="6.71428571428571" customWidth="1"/>
    <col min="14" max="14" width="8.42857142857143" customWidth="1"/>
    <col min="15" max="15" width="6.71428571428571" style="149" customWidth="1"/>
    <col min="16" max="20" width="6.71428571428571" customWidth="1"/>
    <col min="21" max="21" width="10.5714285714286" style="150" customWidth="1"/>
    <col min="22" max="22" width="10.5714285714286" style="45" customWidth="1"/>
    <col min="23" max="23" width="6.71428571428571" style="149" customWidth="1"/>
    <col min="24" max="27" width="6.71428571428571" customWidth="1"/>
    <col min="28" max="28" width="6.33333333333333" style="149" customWidth="1"/>
    <col min="29" max="30" width="4.59047619047619" customWidth="1"/>
    <col min="31" max="31" width="6.20952380952381" customWidth="1"/>
    <col min="32" max="32" width="12.8571428571429" customWidth="1"/>
    <col min="33" max="33" width="11.7142857142857"/>
    <col min="34" max="34" width="11.8571428571429" style="44" customWidth="1"/>
    <col min="35" max="35" width="14.7142857142857" style="44"/>
  </cols>
  <sheetData>
    <row r="1" ht="46" customHeight="1" spans="1:35">
      <c r="A1" s="151" t="s">
        <v>0</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81"/>
      <c r="AI1" s="181"/>
    </row>
    <row r="2" spans="1:35">
      <c r="A2" s="152"/>
      <c r="B2" s="153" t="s">
        <v>1</v>
      </c>
      <c r="C2" s="154"/>
      <c r="D2" s="155"/>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5"/>
      <c r="AI2" s="155"/>
    </row>
    <row r="3" s="4" customFormat="1" ht="25" customHeight="1" spans="1:35">
      <c r="A3" s="157" t="s">
        <v>2</v>
      </c>
      <c r="B3" s="157" t="s">
        <v>3</v>
      </c>
      <c r="C3" s="157" t="s">
        <v>4</v>
      </c>
      <c r="D3" s="157" t="s">
        <v>5</v>
      </c>
      <c r="E3" s="20" t="s">
        <v>6</v>
      </c>
      <c r="F3" s="20"/>
      <c r="G3" s="20"/>
      <c r="H3" s="20"/>
      <c r="I3" s="20"/>
      <c r="J3" s="20"/>
      <c r="K3" s="20"/>
      <c r="L3" s="20"/>
      <c r="M3" s="20"/>
      <c r="N3" s="20"/>
      <c r="O3" s="20"/>
      <c r="P3" s="20"/>
      <c r="Q3" s="20"/>
      <c r="R3" s="20"/>
      <c r="S3" s="20"/>
      <c r="T3" s="20"/>
      <c r="U3" s="176" t="s">
        <v>7</v>
      </c>
      <c r="V3" s="176" t="s">
        <v>8</v>
      </c>
      <c r="W3" s="20" t="s">
        <v>9</v>
      </c>
      <c r="X3" s="20"/>
      <c r="Y3" s="20"/>
      <c r="Z3" s="20"/>
      <c r="AA3" s="20"/>
      <c r="AB3" s="20" t="s">
        <v>10</v>
      </c>
      <c r="AC3" s="20"/>
      <c r="AD3" s="20"/>
      <c r="AE3" s="20"/>
      <c r="AF3" s="19" t="s">
        <v>11</v>
      </c>
      <c r="AG3" s="19" t="s">
        <v>12</v>
      </c>
      <c r="AH3" s="182" t="s">
        <v>13</v>
      </c>
      <c r="AI3" s="183" t="s">
        <v>14</v>
      </c>
    </row>
    <row r="4" s="4" customFormat="1" ht="25" customHeight="1" spans="1:35">
      <c r="A4" s="157"/>
      <c r="B4" s="157"/>
      <c r="C4" s="157"/>
      <c r="D4" s="157"/>
      <c r="E4" s="20" t="s">
        <v>15</v>
      </c>
      <c r="F4" s="20" t="s">
        <v>16</v>
      </c>
      <c r="G4" s="20"/>
      <c r="H4" s="20"/>
      <c r="I4" s="20" t="s">
        <v>17</v>
      </c>
      <c r="J4" s="20"/>
      <c r="K4" s="20" t="s">
        <v>18</v>
      </c>
      <c r="L4" s="20"/>
      <c r="M4" s="20"/>
      <c r="N4" s="20"/>
      <c r="O4" s="20" t="s">
        <v>19</v>
      </c>
      <c r="P4" s="20"/>
      <c r="Q4" s="20"/>
      <c r="R4" s="20"/>
      <c r="S4" s="20"/>
      <c r="T4" s="20"/>
      <c r="U4" s="176"/>
      <c r="V4" s="176"/>
      <c r="W4" s="20" t="s">
        <v>15</v>
      </c>
      <c r="X4" s="20" t="s">
        <v>9</v>
      </c>
      <c r="Y4" s="20"/>
      <c r="Z4" s="20"/>
      <c r="AA4" s="20"/>
      <c r="AB4" s="20" t="s">
        <v>15</v>
      </c>
      <c r="AC4" s="20" t="s">
        <v>10</v>
      </c>
      <c r="AD4" s="20"/>
      <c r="AE4" s="20"/>
      <c r="AF4" s="19"/>
      <c r="AG4" s="19"/>
      <c r="AH4" s="182"/>
      <c r="AI4" s="183"/>
    </row>
    <row r="5" s="40" customFormat="1" ht="38" customHeight="1" spans="1:35">
      <c r="A5" s="157"/>
      <c r="B5" s="157"/>
      <c r="C5" s="157"/>
      <c r="D5" s="157"/>
      <c r="E5" s="19"/>
      <c r="F5" s="19" t="s">
        <v>20</v>
      </c>
      <c r="G5" s="19" t="s">
        <v>21</v>
      </c>
      <c r="H5" s="19" t="s">
        <v>22</v>
      </c>
      <c r="I5" s="19" t="s">
        <v>20</v>
      </c>
      <c r="J5" s="19" t="s">
        <v>23</v>
      </c>
      <c r="K5" s="19" t="s">
        <v>20</v>
      </c>
      <c r="L5" s="19" t="s">
        <v>24</v>
      </c>
      <c r="M5" s="19" t="s">
        <v>25</v>
      </c>
      <c r="N5" s="19" t="s">
        <v>26</v>
      </c>
      <c r="O5" s="19" t="s">
        <v>20</v>
      </c>
      <c r="P5" s="19" t="s">
        <v>27</v>
      </c>
      <c r="Q5" s="19" t="s">
        <v>28</v>
      </c>
      <c r="R5" s="19" t="s">
        <v>29</v>
      </c>
      <c r="S5" s="19" t="s">
        <v>30</v>
      </c>
      <c r="T5" s="19" t="s">
        <v>31</v>
      </c>
      <c r="U5" s="176"/>
      <c r="V5" s="176"/>
      <c r="W5" s="19"/>
      <c r="X5" s="19" t="s">
        <v>32</v>
      </c>
      <c r="Y5" s="19" t="s">
        <v>33</v>
      </c>
      <c r="Z5" s="19" t="s">
        <v>34</v>
      </c>
      <c r="AA5" s="19" t="s">
        <v>35</v>
      </c>
      <c r="AB5" s="19"/>
      <c r="AC5" s="19" t="s">
        <v>36</v>
      </c>
      <c r="AD5" s="19" t="s">
        <v>37</v>
      </c>
      <c r="AE5" s="157" t="s">
        <v>38</v>
      </c>
      <c r="AF5" s="19"/>
      <c r="AG5" s="19"/>
      <c r="AH5" s="182"/>
      <c r="AI5" s="184"/>
    </row>
    <row r="6" s="4" customFormat="1" ht="25" customHeight="1" spans="1:35">
      <c r="A6" s="157"/>
      <c r="B6" s="157"/>
      <c r="C6" s="157"/>
      <c r="D6" s="157"/>
      <c r="E6" s="20"/>
      <c r="F6" s="20"/>
      <c r="G6" s="158" t="s">
        <v>39</v>
      </c>
      <c r="H6" s="158" t="s">
        <v>40</v>
      </c>
      <c r="I6" s="20"/>
      <c r="J6" s="158" t="s">
        <v>41</v>
      </c>
      <c r="K6" s="20"/>
      <c r="L6" s="158" t="s">
        <v>42</v>
      </c>
      <c r="M6" s="158" t="s">
        <v>43</v>
      </c>
      <c r="N6" s="158" t="s">
        <v>44</v>
      </c>
      <c r="O6" s="20"/>
      <c r="P6" s="158" t="s">
        <v>45</v>
      </c>
      <c r="Q6" s="158" t="s">
        <v>46</v>
      </c>
      <c r="R6" s="158" t="s">
        <v>47</v>
      </c>
      <c r="S6" s="158" t="s">
        <v>48</v>
      </c>
      <c r="T6" s="158" t="s">
        <v>49</v>
      </c>
      <c r="U6" s="176"/>
      <c r="V6" s="176"/>
      <c r="W6" s="20"/>
      <c r="X6" s="158" t="s">
        <v>50</v>
      </c>
      <c r="Y6" s="158" t="s">
        <v>51</v>
      </c>
      <c r="Z6" s="158" t="s">
        <v>52</v>
      </c>
      <c r="AA6" s="158" t="s">
        <v>53</v>
      </c>
      <c r="AB6" s="20"/>
      <c r="AC6" s="158" t="s">
        <v>54</v>
      </c>
      <c r="AD6" s="158" t="s">
        <v>55</v>
      </c>
      <c r="AE6" s="158" t="s">
        <v>56</v>
      </c>
      <c r="AF6" s="19"/>
      <c r="AG6" s="19"/>
      <c r="AH6" s="182"/>
      <c r="AI6" s="183"/>
    </row>
    <row r="7" s="4" customFormat="1" ht="27" customHeight="1" spans="1:35">
      <c r="A7" s="159" t="s">
        <v>57</v>
      </c>
      <c r="B7" s="160" t="s">
        <v>58</v>
      </c>
      <c r="C7" s="161" t="s">
        <v>59</v>
      </c>
      <c r="D7" s="18">
        <v>0.638</v>
      </c>
      <c r="E7" s="19">
        <v>0.638</v>
      </c>
      <c r="F7" s="20">
        <v>0</v>
      </c>
      <c r="G7" s="20">
        <v>0</v>
      </c>
      <c r="H7" s="21">
        <v>0</v>
      </c>
      <c r="I7" s="21">
        <v>0</v>
      </c>
      <c r="J7" s="21">
        <v>0</v>
      </c>
      <c r="K7" s="21">
        <v>0.638</v>
      </c>
      <c r="L7" s="21">
        <v>0</v>
      </c>
      <c r="M7" s="21">
        <v>0</v>
      </c>
      <c r="N7" s="21">
        <v>0.638</v>
      </c>
      <c r="O7" s="21">
        <v>0</v>
      </c>
      <c r="P7" s="21">
        <v>0</v>
      </c>
      <c r="Q7" s="21">
        <v>0</v>
      </c>
      <c r="R7" s="21">
        <v>0</v>
      </c>
      <c r="S7" s="21">
        <v>0</v>
      </c>
      <c r="T7" s="21">
        <v>0</v>
      </c>
      <c r="U7" s="177">
        <v>53200</v>
      </c>
      <c r="V7" s="178">
        <f>E7*U7</f>
        <v>33941.6</v>
      </c>
      <c r="W7" s="21">
        <v>0</v>
      </c>
      <c r="X7" s="21">
        <v>0</v>
      </c>
      <c r="Y7" s="21">
        <v>0</v>
      </c>
      <c r="Z7" s="21">
        <v>0</v>
      </c>
      <c r="AA7" s="21">
        <v>0</v>
      </c>
      <c r="AB7" s="33">
        <v>0</v>
      </c>
      <c r="AC7" s="21">
        <v>0</v>
      </c>
      <c r="AD7" s="21">
        <v>0</v>
      </c>
      <c r="AE7" s="21">
        <v>0</v>
      </c>
      <c r="AF7" s="74">
        <v>26600</v>
      </c>
      <c r="AG7" s="74">
        <f t="shared" ref="AG7:AG9" si="0">AB7*AF7</f>
        <v>0</v>
      </c>
      <c r="AH7" s="183">
        <v>1148.4</v>
      </c>
      <c r="AI7" s="183">
        <f>V7+AG7+AH7</f>
        <v>35090</v>
      </c>
    </row>
    <row r="8" s="4" customFormat="1" ht="27" customHeight="1" spans="1:35">
      <c r="A8" s="159" t="s">
        <v>57</v>
      </c>
      <c r="B8" s="160" t="s">
        <v>58</v>
      </c>
      <c r="C8" s="162" t="s">
        <v>60</v>
      </c>
      <c r="D8" s="18">
        <v>1.621</v>
      </c>
      <c r="E8" s="19">
        <v>1.621</v>
      </c>
      <c r="F8" s="20">
        <v>0</v>
      </c>
      <c r="G8" s="163">
        <v>0</v>
      </c>
      <c r="H8" s="21">
        <v>0</v>
      </c>
      <c r="I8" s="21">
        <v>0</v>
      </c>
      <c r="J8" s="21">
        <v>0</v>
      </c>
      <c r="K8" s="21">
        <v>1.621</v>
      </c>
      <c r="L8" s="21">
        <v>0</v>
      </c>
      <c r="M8" s="21">
        <v>0</v>
      </c>
      <c r="N8" s="21">
        <v>1.621</v>
      </c>
      <c r="O8" s="21">
        <v>0</v>
      </c>
      <c r="P8" s="21">
        <v>0</v>
      </c>
      <c r="Q8" s="21">
        <v>0</v>
      </c>
      <c r="R8" s="21">
        <v>0</v>
      </c>
      <c r="S8" s="21">
        <v>0</v>
      </c>
      <c r="T8" s="21">
        <v>0</v>
      </c>
      <c r="U8" s="177">
        <v>53200</v>
      </c>
      <c r="V8" s="178">
        <f>E8*U8</f>
        <v>86237.2</v>
      </c>
      <c r="W8" s="21">
        <v>0</v>
      </c>
      <c r="X8" s="21">
        <v>0</v>
      </c>
      <c r="Y8" s="21">
        <v>0</v>
      </c>
      <c r="Z8" s="21">
        <v>0</v>
      </c>
      <c r="AA8" s="21">
        <v>0</v>
      </c>
      <c r="AB8" s="33">
        <v>0</v>
      </c>
      <c r="AC8" s="21">
        <v>0</v>
      </c>
      <c r="AD8" s="33">
        <v>0</v>
      </c>
      <c r="AE8" s="21">
        <v>0</v>
      </c>
      <c r="AF8" s="74">
        <v>26600</v>
      </c>
      <c r="AG8" s="74">
        <f t="shared" si="0"/>
        <v>0</v>
      </c>
      <c r="AH8" s="183">
        <v>2917.8</v>
      </c>
      <c r="AI8" s="183">
        <f>V8+AG8+AH8</f>
        <v>89155</v>
      </c>
    </row>
    <row r="9" s="4" customFormat="1" ht="27" customHeight="1" spans="1:35">
      <c r="A9" s="159" t="s">
        <v>57</v>
      </c>
      <c r="B9" s="160" t="s">
        <v>58</v>
      </c>
      <c r="C9" s="162" t="s">
        <v>61</v>
      </c>
      <c r="D9" s="18">
        <v>49.571</v>
      </c>
      <c r="E9" s="19">
        <v>42.781</v>
      </c>
      <c r="F9" s="20">
        <v>0</v>
      </c>
      <c r="G9" s="164">
        <v>0</v>
      </c>
      <c r="H9" s="21">
        <v>0</v>
      </c>
      <c r="I9" s="21">
        <v>0</v>
      </c>
      <c r="J9" s="21">
        <v>0</v>
      </c>
      <c r="K9" s="21">
        <v>42.399</v>
      </c>
      <c r="L9" s="21">
        <v>0</v>
      </c>
      <c r="M9" s="21">
        <v>0</v>
      </c>
      <c r="N9" s="21">
        <v>42.399</v>
      </c>
      <c r="O9" s="21">
        <v>0.382</v>
      </c>
      <c r="P9" s="21">
        <v>0.382</v>
      </c>
      <c r="Q9" s="21">
        <v>0</v>
      </c>
      <c r="R9" s="21">
        <v>0</v>
      </c>
      <c r="S9" s="21">
        <v>0</v>
      </c>
      <c r="T9" s="21">
        <v>0</v>
      </c>
      <c r="U9" s="177">
        <v>53200</v>
      </c>
      <c r="V9" s="178">
        <f>E9*U9</f>
        <v>2275949.2</v>
      </c>
      <c r="W9" s="21">
        <v>0</v>
      </c>
      <c r="X9" s="21">
        <v>0</v>
      </c>
      <c r="Y9" s="21">
        <v>0</v>
      </c>
      <c r="Z9" s="21">
        <v>0</v>
      </c>
      <c r="AA9" s="21">
        <v>0</v>
      </c>
      <c r="AB9" s="33">
        <v>6.79</v>
      </c>
      <c r="AC9" s="21">
        <v>5.595</v>
      </c>
      <c r="AD9" s="21">
        <v>0</v>
      </c>
      <c r="AE9" s="21">
        <v>1.195</v>
      </c>
      <c r="AF9" s="74">
        <v>26600</v>
      </c>
      <c r="AG9" s="74">
        <f t="shared" si="0"/>
        <v>180614</v>
      </c>
      <c r="AH9" s="183">
        <v>76318.2</v>
      </c>
      <c r="AI9" s="183">
        <f t="shared" ref="AI8:AI39" si="1">V9+AG9+AH9</f>
        <v>2532881.4</v>
      </c>
    </row>
    <row r="10" s="4" customFormat="1" ht="27" customHeight="1" spans="1:35">
      <c r="A10" s="159" t="s">
        <v>57</v>
      </c>
      <c r="B10" s="160" t="s">
        <v>62</v>
      </c>
      <c r="C10" s="161" t="s">
        <v>63</v>
      </c>
      <c r="D10" s="165">
        <v>1.745</v>
      </c>
      <c r="E10" s="166">
        <v>1.745</v>
      </c>
      <c r="F10" s="167">
        <v>1.745</v>
      </c>
      <c r="G10" s="167">
        <v>0</v>
      </c>
      <c r="H10" s="167">
        <v>1.745</v>
      </c>
      <c r="I10" s="167">
        <v>0</v>
      </c>
      <c r="J10" s="167">
        <v>0</v>
      </c>
      <c r="K10" s="166">
        <v>0</v>
      </c>
      <c r="L10" s="167">
        <v>0</v>
      </c>
      <c r="M10" s="167">
        <v>0</v>
      </c>
      <c r="N10" s="167">
        <v>0</v>
      </c>
      <c r="O10" s="167">
        <v>0</v>
      </c>
      <c r="P10" s="166">
        <v>0</v>
      </c>
      <c r="Q10" s="166">
        <v>0</v>
      </c>
      <c r="R10" s="166">
        <v>0</v>
      </c>
      <c r="S10" s="167">
        <v>0</v>
      </c>
      <c r="T10" s="166">
        <v>0</v>
      </c>
      <c r="U10" s="178">
        <v>53200</v>
      </c>
      <c r="V10" s="178">
        <f>E10*U10</f>
        <v>92834</v>
      </c>
      <c r="W10" s="166">
        <v>0</v>
      </c>
      <c r="X10" s="167">
        <v>0</v>
      </c>
      <c r="Y10" s="166">
        <v>0</v>
      </c>
      <c r="Z10" s="166">
        <v>0</v>
      </c>
      <c r="AA10" s="166">
        <v>0</v>
      </c>
      <c r="AB10" s="179">
        <v>0</v>
      </c>
      <c r="AC10" s="179">
        <v>0</v>
      </c>
      <c r="AD10" s="179">
        <v>0</v>
      </c>
      <c r="AE10" s="179">
        <v>0</v>
      </c>
      <c r="AF10" s="74">
        <v>26600</v>
      </c>
      <c r="AG10" s="74">
        <f>W10*AF10+AB10*AF10</f>
        <v>0</v>
      </c>
      <c r="AH10" s="183">
        <v>2345.28</v>
      </c>
      <c r="AI10" s="183">
        <f t="shared" si="1"/>
        <v>95179.28</v>
      </c>
    </row>
    <row r="11" s="4" customFormat="1" ht="27" customHeight="1" spans="1:35">
      <c r="A11" s="159" t="s">
        <v>57</v>
      </c>
      <c r="B11" s="160" t="s">
        <v>62</v>
      </c>
      <c r="C11" s="162" t="s">
        <v>64</v>
      </c>
      <c r="D11" s="165">
        <v>0.955</v>
      </c>
      <c r="E11" s="166">
        <v>0.955</v>
      </c>
      <c r="F11" s="167">
        <v>0.955</v>
      </c>
      <c r="G11" s="168">
        <v>0</v>
      </c>
      <c r="H11" s="168">
        <v>0.955</v>
      </c>
      <c r="I11" s="167">
        <v>0</v>
      </c>
      <c r="J11" s="168">
        <v>0</v>
      </c>
      <c r="K11" s="166">
        <v>0</v>
      </c>
      <c r="L11" s="168">
        <v>0</v>
      </c>
      <c r="M11" s="168">
        <v>0</v>
      </c>
      <c r="N11" s="169">
        <v>0</v>
      </c>
      <c r="O11" s="167">
        <v>0</v>
      </c>
      <c r="P11" s="169">
        <v>0</v>
      </c>
      <c r="Q11" s="169">
        <v>0</v>
      </c>
      <c r="R11" s="169">
        <v>0</v>
      </c>
      <c r="S11" s="168">
        <v>0</v>
      </c>
      <c r="T11" s="169">
        <v>0</v>
      </c>
      <c r="U11" s="178">
        <v>53200</v>
      </c>
      <c r="V11" s="178">
        <f t="shared" ref="V11:V42" si="2">E11*U11</f>
        <v>50806</v>
      </c>
      <c r="W11" s="166">
        <v>0</v>
      </c>
      <c r="X11" s="168">
        <v>0</v>
      </c>
      <c r="Y11" s="169">
        <v>0</v>
      </c>
      <c r="Z11" s="169">
        <v>0</v>
      </c>
      <c r="AA11" s="169">
        <v>0</v>
      </c>
      <c r="AB11" s="179">
        <v>0</v>
      </c>
      <c r="AC11" s="179">
        <v>0</v>
      </c>
      <c r="AD11" s="179">
        <v>0</v>
      </c>
      <c r="AE11" s="179">
        <v>0</v>
      </c>
      <c r="AF11" s="74">
        <v>26600</v>
      </c>
      <c r="AG11" s="74">
        <f t="shared" ref="AG11:AG42" si="3">W11*AF11+AB11*AF11</f>
        <v>0</v>
      </c>
      <c r="AH11" s="183">
        <v>1283.52</v>
      </c>
      <c r="AI11" s="183">
        <f t="shared" si="1"/>
        <v>52089.52</v>
      </c>
    </row>
    <row r="12" s="4" customFormat="1" ht="27" customHeight="1" spans="1:35">
      <c r="A12" s="159" t="s">
        <v>57</v>
      </c>
      <c r="B12" s="160" t="s">
        <v>62</v>
      </c>
      <c r="C12" s="162" t="s">
        <v>65</v>
      </c>
      <c r="D12" s="165">
        <v>1.527</v>
      </c>
      <c r="E12" s="166">
        <v>1.527</v>
      </c>
      <c r="F12" s="167">
        <v>1.527</v>
      </c>
      <c r="G12" s="169">
        <v>0</v>
      </c>
      <c r="H12" s="169">
        <v>1.527</v>
      </c>
      <c r="I12" s="167">
        <v>0</v>
      </c>
      <c r="J12" s="168">
        <v>0</v>
      </c>
      <c r="K12" s="166">
        <v>0</v>
      </c>
      <c r="L12" s="169">
        <v>0</v>
      </c>
      <c r="M12" s="168">
        <v>0</v>
      </c>
      <c r="N12" s="168">
        <v>0</v>
      </c>
      <c r="O12" s="167">
        <v>0</v>
      </c>
      <c r="P12" s="169">
        <v>0</v>
      </c>
      <c r="Q12" s="169">
        <v>0</v>
      </c>
      <c r="R12" s="168">
        <v>0</v>
      </c>
      <c r="S12" s="168">
        <v>0</v>
      </c>
      <c r="T12" s="169">
        <v>0</v>
      </c>
      <c r="U12" s="178">
        <v>53200</v>
      </c>
      <c r="V12" s="178">
        <f t="shared" si="2"/>
        <v>81236.4</v>
      </c>
      <c r="W12" s="166">
        <v>0</v>
      </c>
      <c r="X12" s="168">
        <v>0</v>
      </c>
      <c r="Y12" s="168">
        <v>0</v>
      </c>
      <c r="Z12" s="169">
        <v>0</v>
      </c>
      <c r="AA12" s="169">
        <v>0</v>
      </c>
      <c r="AB12" s="179">
        <v>0</v>
      </c>
      <c r="AC12" s="179">
        <v>0</v>
      </c>
      <c r="AD12" s="179">
        <v>0</v>
      </c>
      <c r="AE12" s="179">
        <v>0</v>
      </c>
      <c r="AF12" s="74">
        <v>26600</v>
      </c>
      <c r="AG12" s="74">
        <f t="shared" si="3"/>
        <v>0</v>
      </c>
      <c r="AH12" s="183">
        <v>2052.288</v>
      </c>
      <c r="AI12" s="183">
        <f t="shared" si="1"/>
        <v>83288.688</v>
      </c>
    </row>
    <row r="13" s="4" customFormat="1" ht="27" customHeight="1" spans="1:35">
      <c r="A13" s="159" t="s">
        <v>57</v>
      </c>
      <c r="B13" s="160" t="s">
        <v>62</v>
      </c>
      <c r="C13" s="160" t="s">
        <v>66</v>
      </c>
      <c r="D13" s="165">
        <v>4.566</v>
      </c>
      <c r="E13" s="166">
        <v>4.566</v>
      </c>
      <c r="F13" s="167">
        <v>0</v>
      </c>
      <c r="G13" s="170">
        <v>0</v>
      </c>
      <c r="H13" s="170">
        <v>0</v>
      </c>
      <c r="I13" s="167">
        <v>0</v>
      </c>
      <c r="J13" s="170">
        <v>0</v>
      </c>
      <c r="K13" s="166">
        <v>4.566</v>
      </c>
      <c r="L13" s="170">
        <v>4.566</v>
      </c>
      <c r="M13" s="170">
        <v>0</v>
      </c>
      <c r="N13" s="170">
        <v>0</v>
      </c>
      <c r="O13" s="167">
        <v>0</v>
      </c>
      <c r="P13" s="170">
        <v>0</v>
      </c>
      <c r="Q13" s="170">
        <v>0</v>
      </c>
      <c r="R13" s="170">
        <v>0</v>
      </c>
      <c r="S13" s="170">
        <v>0</v>
      </c>
      <c r="T13" s="170">
        <v>0</v>
      </c>
      <c r="U13" s="178">
        <v>53200</v>
      </c>
      <c r="V13" s="178">
        <f t="shared" si="2"/>
        <v>242911.2</v>
      </c>
      <c r="W13" s="166">
        <v>0</v>
      </c>
      <c r="X13" s="170">
        <v>0</v>
      </c>
      <c r="Y13" s="170">
        <v>0</v>
      </c>
      <c r="Z13" s="170">
        <v>0</v>
      </c>
      <c r="AA13" s="170">
        <v>0</v>
      </c>
      <c r="AB13" s="179">
        <v>0</v>
      </c>
      <c r="AC13" s="170">
        <v>0</v>
      </c>
      <c r="AD13" s="170">
        <v>0</v>
      </c>
      <c r="AE13" s="170">
        <v>0</v>
      </c>
      <c r="AF13" s="74">
        <v>26600</v>
      </c>
      <c r="AG13" s="74">
        <f t="shared" si="3"/>
        <v>0</v>
      </c>
      <c r="AH13" s="183">
        <v>20547</v>
      </c>
      <c r="AI13" s="183">
        <f t="shared" si="1"/>
        <v>263458.2</v>
      </c>
    </row>
    <row r="14" s="4" customFormat="1" ht="27" customHeight="1" spans="1:35">
      <c r="A14" s="159" t="s">
        <v>57</v>
      </c>
      <c r="B14" s="160" t="s">
        <v>62</v>
      </c>
      <c r="C14" s="160" t="s">
        <v>67</v>
      </c>
      <c r="D14" s="165">
        <v>1.241</v>
      </c>
      <c r="E14" s="166">
        <v>1.241</v>
      </c>
      <c r="F14" s="167">
        <v>1.241</v>
      </c>
      <c r="G14" s="170">
        <v>0</v>
      </c>
      <c r="H14" s="170">
        <v>1.241</v>
      </c>
      <c r="I14" s="167">
        <v>0</v>
      </c>
      <c r="J14" s="170">
        <v>0</v>
      </c>
      <c r="K14" s="166">
        <v>0</v>
      </c>
      <c r="L14" s="170">
        <v>0</v>
      </c>
      <c r="M14" s="170">
        <v>0</v>
      </c>
      <c r="N14" s="170">
        <v>0</v>
      </c>
      <c r="O14" s="167">
        <v>0</v>
      </c>
      <c r="P14" s="170">
        <v>0</v>
      </c>
      <c r="Q14" s="170">
        <v>0</v>
      </c>
      <c r="R14" s="170">
        <v>0</v>
      </c>
      <c r="S14" s="170">
        <v>0</v>
      </c>
      <c r="T14" s="170">
        <v>0</v>
      </c>
      <c r="U14" s="178">
        <v>53200</v>
      </c>
      <c r="V14" s="178">
        <f t="shared" si="2"/>
        <v>66021.2</v>
      </c>
      <c r="W14" s="166">
        <v>0</v>
      </c>
      <c r="X14" s="170">
        <v>0</v>
      </c>
      <c r="Y14" s="170">
        <v>0</v>
      </c>
      <c r="Z14" s="170">
        <v>0</v>
      </c>
      <c r="AA14" s="170">
        <v>0</v>
      </c>
      <c r="AB14" s="179">
        <v>0</v>
      </c>
      <c r="AC14" s="170">
        <v>0</v>
      </c>
      <c r="AD14" s="170">
        <v>0</v>
      </c>
      <c r="AE14" s="170">
        <v>0</v>
      </c>
      <c r="AF14" s="74">
        <v>26600</v>
      </c>
      <c r="AG14" s="74">
        <f t="shared" si="3"/>
        <v>0</v>
      </c>
      <c r="AH14" s="183">
        <v>1667.904</v>
      </c>
      <c r="AI14" s="183">
        <f t="shared" si="1"/>
        <v>67689.104</v>
      </c>
    </row>
    <row r="15" s="4" customFormat="1" ht="27" customHeight="1" spans="1:35">
      <c r="A15" s="159" t="s">
        <v>57</v>
      </c>
      <c r="B15" s="160" t="s">
        <v>62</v>
      </c>
      <c r="C15" s="160" t="s">
        <v>68</v>
      </c>
      <c r="D15" s="165">
        <v>1.287</v>
      </c>
      <c r="E15" s="166">
        <v>1.287</v>
      </c>
      <c r="F15" s="167">
        <v>1.287</v>
      </c>
      <c r="G15" s="170">
        <v>0</v>
      </c>
      <c r="H15" s="170">
        <v>1.287</v>
      </c>
      <c r="I15" s="167">
        <v>0</v>
      </c>
      <c r="J15" s="170">
        <v>0</v>
      </c>
      <c r="K15" s="166">
        <v>0</v>
      </c>
      <c r="L15" s="170">
        <v>0</v>
      </c>
      <c r="M15" s="170">
        <v>0</v>
      </c>
      <c r="N15" s="170">
        <v>0</v>
      </c>
      <c r="O15" s="167">
        <v>0</v>
      </c>
      <c r="P15" s="170">
        <v>0</v>
      </c>
      <c r="Q15" s="170">
        <v>0</v>
      </c>
      <c r="R15" s="170">
        <v>0</v>
      </c>
      <c r="S15" s="170">
        <v>0</v>
      </c>
      <c r="T15" s="170">
        <v>0</v>
      </c>
      <c r="U15" s="178">
        <v>53200</v>
      </c>
      <c r="V15" s="178">
        <f t="shared" si="2"/>
        <v>68468.4</v>
      </c>
      <c r="W15" s="166">
        <v>0</v>
      </c>
      <c r="X15" s="170">
        <v>0</v>
      </c>
      <c r="Y15" s="170">
        <v>0</v>
      </c>
      <c r="Z15" s="170">
        <v>0</v>
      </c>
      <c r="AA15" s="170">
        <v>0</v>
      </c>
      <c r="AB15" s="179">
        <v>0</v>
      </c>
      <c r="AC15" s="170">
        <v>0</v>
      </c>
      <c r="AD15" s="170">
        <v>0</v>
      </c>
      <c r="AE15" s="170">
        <v>0</v>
      </c>
      <c r="AF15" s="74">
        <v>26600</v>
      </c>
      <c r="AG15" s="74">
        <f t="shared" si="3"/>
        <v>0</v>
      </c>
      <c r="AH15" s="183">
        <v>1729.728</v>
      </c>
      <c r="AI15" s="183">
        <f t="shared" si="1"/>
        <v>70198.128</v>
      </c>
    </row>
    <row r="16" s="4" customFormat="1" ht="27" customHeight="1" spans="1:35">
      <c r="A16" s="159" t="s">
        <v>57</v>
      </c>
      <c r="B16" s="160" t="s">
        <v>62</v>
      </c>
      <c r="C16" s="160" t="s">
        <v>69</v>
      </c>
      <c r="D16" s="165">
        <v>1.414</v>
      </c>
      <c r="E16" s="166">
        <v>1.414</v>
      </c>
      <c r="F16" s="167">
        <v>1.414</v>
      </c>
      <c r="G16" s="170">
        <v>0</v>
      </c>
      <c r="H16" s="170">
        <v>1.414</v>
      </c>
      <c r="I16" s="167">
        <v>0</v>
      </c>
      <c r="J16" s="170">
        <v>0</v>
      </c>
      <c r="K16" s="166">
        <v>0</v>
      </c>
      <c r="L16" s="170">
        <v>0</v>
      </c>
      <c r="M16" s="170">
        <v>0</v>
      </c>
      <c r="N16" s="170">
        <v>0</v>
      </c>
      <c r="O16" s="167">
        <v>0</v>
      </c>
      <c r="P16" s="170">
        <v>0</v>
      </c>
      <c r="Q16" s="170">
        <v>0</v>
      </c>
      <c r="R16" s="170">
        <v>0</v>
      </c>
      <c r="S16" s="170">
        <v>0</v>
      </c>
      <c r="T16" s="170">
        <v>0</v>
      </c>
      <c r="U16" s="178">
        <v>53200</v>
      </c>
      <c r="V16" s="178">
        <f t="shared" si="2"/>
        <v>75224.8</v>
      </c>
      <c r="W16" s="166">
        <v>0</v>
      </c>
      <c r="X16" s="170">
        <v>0</v>
      </c>
      <c r="Y16" s="170">
        <v>0</v>
      </c>
      <c r="Z16" s="170">
        <v>0</v>
      </c>
      <c r="AA16" s="170">
        <v>0</v>
      </c>
      <c r="AB16" s="179">
        <v>0</v>
      </c>
      <c r="AC16" s="170">
        <v>0</v>
      </c>
      <c r="AD16" s="170">
        <v>0</v>
      </c>
      <c r="AE16" s="170">
        <v>0</v>
      </c>
      <c r="AF16" s="74">
        <v>26600</v>
      </c>
      <c r="AG16" s="74">
        <f t="shared" si="3"/>
        <v>0</v>
      </c>
      <c r="AH16" s="183">
        <v>1900.416</v>
      </c>
      <c r="AI16" s="183">
        <f t="shared" si="1"/>
        <v>77125.216</v>
      </c>
    </row>
    <row r="17" s="4" customFormat="1" ht="27" customHeight="1" spans="1:35">
      <c r="A17" s="159" t="s">
        <v>57</v>
      </c>
      <c r="B17" s="160" t="s">
        <v>62</v>
      </c>
      <c r="C17" s="160" t="s">
        <v>70</v>
      </c>
      <c r="D17" s="165">
        <v>0.306</v>
      </c>
      <c r="E17" s="166">
        <v>0.306</v>
      </c>
      <c r="F17" s="167">
        <v>0.306</v>
      </c>
      <c r="G17" s="170">
        <v>0</v>
      </c>
      <c r="H17" s="170">
        <v>0.306</v>
      </c>
      <c r="I17" s="167">
        <v>0</v>
      </c>
      <c r="J17" s="170">
        <v>0</v>
      </c>
      <c r="K17" s="166">
        <v>0</v>
      </c>
      <c r="L17" s="170">
        <v>0</v>
      </c>
      <c r="M17" s="170">
        <v>0</v>
      </c>
      <c r="N17" s="170">
        <v>0</v>
      </c>
      <c r="O17" s="167">
        <v>0</v>
      </c>
      <c r="P17" s="170">
        <v>0</v>
      </c>
      <c r="Q17" s="170">
        <v>0</v>
      </c>
      <c r="R17" s="170">
        <v>0</v>
      </c>
      <c r="S17" s="170">
        <v>0</v>
      </c>
      <c r="T17" s="170">
        <v>0</v>
      </c>
      <c r="U17" s="178">
        <v>53200</v>
      </c>
      <c r="V17" s="178">
        <f t="shared" si="2"/>
        <v>16279.2</v>
      </c>
      <c r="W17" s="166">
        <v>0</v>
      </c>
      <c r="X17" s="170">
        <v>0</v>
      </c>
      <c r="Y17" s="170">
        <v>0</v>
      </c>
      <c r="Z17" s="170">
        <v>0</v>
      </c>
      <c r="AA17" s="170">
        <v>0</v>
      </c>
      <c r="AB17" s="179">
        <v>0</v>
      </c>
      <c r="AC17" s="170">
        <v>0</v>
      </c>
      <c r="AD17" s="170">
        <v>0</v>
      </c>
      <c r="AE17" s="170">
        <v>0</v>
      </c>
      <c r="AF17" s="74">
        <v>26600</v>
      </c>
      <c r="AG17" s="74">
        <f t="shared" si="3"/>
        <v>0</v>
      </c>
      <c r="AH17" s="183">
        <v>411.264</v>
      </c>
      <c r="AI17" s="183">
        <f t="shared" si="1"/>
        <v>16690.464</v>
      </c>
    </row>
    <row r="18" s="4" customFormat="1" ht="27" customHeight="1" spans="1:35">
      <c r="A18" s="159" t="s">
        <v>57</v>
      </c>
      <c r="B18" s="160" t="s">
        <v>62</v>
      </c>
      <c r="C18" s="162" t="s">
        <v>71</v>
      </c>
      <c r="D18" s="165">
        <v>0.856</v>
      </c>
      <c r="E18" s="166">
        <v>0.856</v>
      </c>
      <c r="F18" s="167">
        <v>0.856</v>
      </c>
      <c r="G18" s="171">
        <v>0</v>
      </c>
      <c r="H18" s="171">
        <v>0.856</v>
      </c>
      <c r="I18" s="167">
        <v>0</v>
      </c>
      <c r="J18" s="171">
        <v>0</v>
      </c>
      <c r="K18" s="166">
        <v>0</v>
      </c>
      <c r="L18" s="171">
        <v>0</v>
      </c>
      <c r="M18" s="171">
        <v>0</v>
      </c>
      <c r="N18" s="171">
        <v>0</v>
      </c>
      <c r="O18" s="167">
        <v>0</v>
      </c>
      <c r="P18" s="171">
        <v>0</v>
      </c>
      <c r="Q18" s="171">
        <v>0</v>
      </c>
      <c r="R18" s="171">
        <v>0</v>
      </c>
      <c r="S18" s="171">
        <v>0</v>
      </c>
      <c r="T18" s="171">
        <v>0</v>
      </c>
      <c r="U18" s="178">
        <v>53200</v>
      </c>
      <c r="V18" s="178">
        <f t="shared" si="2"/>
        <v>45539.2</v>
      </c>
      <c r="W18" s="166">
        <v>0</v>
      </c>
      <c r="X18" s="171">
        <v>0</v>
      </c>
      <c r="Y18" s="171">
        <v>0</v>
      </c>
      <c r="Z18" s="171">
        <v>0</v>
      </c>
      <c r="AA18" s="171">
        <v>0</v>
      </c>
      <c r="AB18" s="179">
        <v>0</v>
      </c>
      <c r="AC18" s="171">
        <v>0</v>
      </c>
      <c r="AD18" s="171">
        <v>0</v>
      </c>
      <c r="AE18" s="171">
        <v>0</v>
      </c>
      <c r="AF18" s="74">
        <v>26600</v>
      </c>
      <c r="AG18" s="74">
        <f t="shared" si="3"/>
        <v>0</v>
      </c>
      <c r="AH18" s="183">
        <v>1150.464</v>
      </c>
      <c r="AI18" s="183">
        <f t="shared" si="1"/>
        <v>46689.664</v>
      </c>
    </row>
    <row r="19" s="4" customFormat="1" ht="27" customHeight="1" spans="1:35">
      <c r="A19" s="159" t="s">
        <v>57</v>
      </c>
      <c r="B19" s="160" t="s">
        <v>62</v>
      </c>
      <c r="C19" s="162" t="s">
        <v>72</v>
      </c>
      <c r="D19" s="165">
        <v>0.517</v>
      </c>
      <c r="E19" s="166">
        <v>0.517</v>
      </c>
      <c r="F19" s="167">
        <v>0.517</v>
      </c>
      <c r="G19" s="171">
        <v>0</v>
      </c>
      <c r="H19" s="171">
        <v>0.517</v>
      </c>
      <c r="I19" s="167">
        <v>0</v>
      </c>
      <c r="J19" s="171">
        <v>0</v>
      </c>
      <c r="K19" s="166">
        <v>0</v>
      </c>
      <c r="L19" s="171">
        <v>0</v>
      </c>
      <c r="M19" s="171">
        <v>0</v>
      </c>
      <c r="N19" s="171">
        <v>0</v>
      </c>
      <c r="O19" s="167">
        <v>0</v>
      </c>
      <c r="P19" s="171">
        <v>0</v>
      </c>
      <c r="Q19" s="171">
        <v>0</v>
      </c>
      <c r="R19" s="171">
        <v>0</v>
      </c>
      <c r="S19" s="171">
        <v>0</v>
      </c>
      <c r="T19" s="171">
        <v>0</v>
      </c>
      <c r="U19" s="178">
        <v>53200</v>
      </c>
      <c r="V19" s="178">
        <f t="shared" si="2"/>
        <v>27504.4</v>
      </c>
      <c r="W19" s="166">
        <v>0</v>
      </c>
      <c r="X19" s="171">
        <v>0</v>
      </c>
      <c r="Y19" s="171">
        <v>0</v>
      </c>
      <c r="Z19" s="171">
        <v>0</v>
      </c>
      <c r="AA19" s="171">
        <v>0</v>
      </c>
      <c r="AB19" s="179">
        <v>0</v>
      </c>
      <c r="AC19" s="171">
        <v>0</v>
      </c>
      <c r="AD19" s="171">
        <v>0</v>
      </c>
      <c r="AE19" s="171">
        <v>0</v>
      </c>
      <c r="AF19" s="74">
        <v>26600</v>
      </c>
      <c r="AG19" s="74">
        <f t="shared" si="3"/>
        <v>0</v>
      </c>
      <c r="AH19" s="183">
        <v>694.848</v>
      </c>
      <c r="AI19" s="183">
        <f t="shared" si="1"/>
        <v>28199.248</v>
      </c>
    </row>
    <row r="20" s="4" customFormat="1" ht="27" customHeight="1" spans="1:35">
      <c r="A20" s="159" t="s">
        <v>57</v>
      </c>
      <c r="B20" s="160" t="s">
        <v>62</v>
      </c>
      <c r="C20" s="162" t="s">
        <v>73</v>
      </c>
      <c r="D20" s="165">
        <v>4.708</v>
      </c>
      <c r="E20" s="166">
        <v>4.708</v>
      </c>
      <c r="F20" s="167">
        <v>4.708</v>
      </c>
      <c r="G20" s="171">
        <v>0</v>
      </c>
      <c r="H20" s="171">
        <v>4.708</v>
      </c>
      <c r="I20" s="167">
        <v>0</v>
      </c>
      <c r="J20" s="171">
        <v>0</v>
      </c>
      <c r="K20" s="166">
        <v>0</v>
      </c>
      <c r="L20" s="171">
        <v>0</v>
      </c>
      <c r="M20" s="171">
        <v>0</v>
      </c>
      <c r="N20" s="171">
        <v>0</v>
      </c>
      <c r="O20" s="167">
        <v>0</v>
      </c>
      <c r="P20" s="171">
        <v>0</v>
      </c>
      <c r="Q20" s="171">
        <v>0</v>
      </c>
      <c r="R20" s="171">
        <v>0</v>
      </c>
      <c r="S20" s="171">
        <v>0</v>
      </c>
      <c r="T20" s="171">
        <v>0</v>
      </c>
      <c r="U20" s="178">
        <v>53200</v>
      </c>
      <c r="V20" s="178">
        <f t="shared" si="2"/>
        <v>250465.6</v>
      </c>
      <c r="W20" s="166">
        <v>0</v>
      </c>
      <c r="X20" s="171">
        <v>0</v>
      </c>
      <c r="Y20" s="171">
        <v>0</v>
      </c>
      <c r="Z20" s="171">
        <v>0</v>
      </c>
      <c r="AA20" s="171">
        <v>0</v>
      </c>
      <c r="AB20" s="179">
        <v>0</v>
      </c>
      <c r="AC20" s="171">
        <v>0</v>
      </c>
      <c r="AD20" s="171">
        <v>0</v>
      </c>
      <c r="AE20" s="171">
        <v>0</v>
      </c>
      <c r="AF20" s="74">
        <v>26600</v>
      </c>
      <c r="AG20" s="74">
        <f t="shared" si="3"/>
        <v>0</v>
      </c>
      <c r="AH20" s="183">
        <v>6327.552</v>
      </c>
      <c r="AI20" s="183">
        <f t="shared" si="1"/>
        <v>256793.152</v>
      </c>
    </row>
    <row r="21" s="4" customFormat="1" ht="27" customHeight="1" spans="1:35">
      <c r="A21" s="159" t="s">
        <v>57</v>
      </c>
      <c r="B21" s="160" t="s">
        <v>62</v>
      </c>
      <c r="C21" s="162" t="s">
        <v>74</v>
      </c>
      <c r="D21" s="165">
        <v>2.769</v>
      </c>
      <c r="E21" s="166">
        <v>2.769</v>
      </c>
      <c r="F21" s="167">
        <v>2.769</v>
      </c>
      <c r="G21" s="171">
        <v>0</v>
      </c>
      <c r="H21" s="171">
        <v>2.769</v>
      </c>
      <c r="I21" s="167">
        <v>0</v>
      </c>
      <c r="J21" s="171">
        <v>0</v>
      </c>
      <c r="K21" s="166">
        <v>0</v>
      </c>
      <c r="L21" s="171">
        <v>0</v>
      </c>
      <c r="M21" s="171">
        <v>0</v>
      </c>
      <c r="N21" s="171">
        <v>0</v>
      </c>
      <c r="O21" s="167">
        <v>0</v>
      </c>
      <c r="P21" s="171">
        <v>0</v>
      </c>
      <c r="Q21" s="171">
        <v>0</v>
      </c>
      <c r="R21" s="171">
        <v>0</v>
      </c>
      <c r="S21" s="171">
        <v>0</v>
      </c>
      <c r="T21" s="171">
        <v>0</v>
      </c>
      <c r="U21" s="178">
        <v>53200</v>
      </c>
      <c r="V21" s="178">
        <f t="shared" si="2"/>
        <v>147310.8</v>
      </c>
      <c r="W21" s="166">
        <v>0</v>
      </c>
      <c r="X21" s="171">
        <v>0</v>
      </c>
      <c r="Y21" s="171">
        <v>0</v>
      </c>
      <c r="Z21" s="171">
        <v>0</v>
      </c>
      <c r="AA21" s="171">
        <v>0</v>
      </c>
      <c r="AB21" s="179">
        <v>0</v>
      </c>
      <c r="AC21" s="171">
        <v>0</v>
      </c>
      <c r="AD21" s="171">
        <v>0</v>
      </c>
      <c r="AE21" s="171">
        <v>0</v>
      </c>
      <c r="AF21" s="74">
        <v>26600</v>
      </c>
      <c r="AG21" s="74">
        <f t="shared" si="3"/>
        <v>0</v>
      </c>
      <c r="AH21" s="183">
        <v>3721.536</v>
      </c>
      <c r="AI21" s="183">
        <f t="shared" si="1"/>
        <v>151032.336</v>
      </c>
    </row>
    <row r="22" s="4" customFormat="1" ht="27" customHeight="1" spans="1:35">
      <c r="A22" s="159" t="s">
        <v>57</v>
      </c>
      <c r="B22" s="160" t="s">
        <v>62</v>
      </c>
      <c r="C22" s="162" t="s">
        <v>75</v>
      </c>
      <c r="D22" s="165">
        <v>1.482</v>
      </c>
      <c r="E22" s="166">
        <v>1.482</v>
      </c>
      <c r="F22" s="167">
        <v>1.482</v>
      </c>
      <c r="G22" s="171">
        <v>0</v>
      </c>
      <c r="H22" s="171">
        <v>1.482</v>
      </c>
      <c r="I22" s="167">
        <v>0</v>
      </c>
      <c r="J22" s="171">
        <v>0</v>
      </c>
      <c r="K22" s="166">
        <v>0</v>
      </c>
      <c r="L22" s="171">
        <v>0</v>
      </c>
      <c r="M22" s="171">
        <v>0</v>
      </c>
      <c r="N22" s="171">
        <v>0</v>
      </c>
      <c r="O22" s="167">
        <v>0</v>
      </c>
      <c r="P22" s="171">
        <v>0</v>
      </c>
      <c r="Q22" s="171">
        <v>0</v>
      </c>
      <c r="R22" s="171">
        <v>0</v>
      </c>
      <c r="S22" s="171">
        <v>0</v>
      </c>
      <c r="T22" s="171">
        <v>0</v>
      </c>
      <c r="U22" s="178">
        <v>53200</v>
      </c>
      <c r="V22" s="178">
        <f t="shared" si="2"/>
        <v>78842.4</v>
      </c>
      <c r="W22" s="166">
        <v>0</v>
      </c>
      <c r="X22" s="171">
        <v>0</v>
      </c>
      <c r="Y22" s="171">
        <v>0</v>
      </c>
      <c r="Z22" s="171">
        <v>0</v>
      </c>
      <c r="AA22" s="171">
        <v>0</v>
      </c>
      <c r="AB22" s="179">
        <v>0</v>
      </c>
      <c r="AC22" s="171">
        <v>0</v>
      </c>
      <c r="AD22" s="171">
        <v>0</v>
      </c>
      <c r="AE22" s="171">
        <v>0</v>
      </c>
      <c r="AF22" s="74">
        <v>26600</v>
      </c>
      <c r="AG22" s="74">
        <f t="shared" si="3"/>
        <v>0</v>
      </c>
      <c r="AH22" s="183">
        <v>1991.808</v>
      </c>
      <c r="AI22" s="183">
        <f t="shared" si="1"/>
        <v>80834.208</v>
      </c>
    </row>
    <row r="23" s="4" customFormat="1" ht="27" customHeight="1" spans="1:35">
      <c r="A23" s="159" t="s">
        <v>57</v>
      </c>
      <c r="B23" s="160" t="s">
        <v>62</v>
      </c>
      <c r="C23" s="162" t="s">
        <v>76</v>
      </c>
      <c r="D23" s="165">
        <v>0.504</v>
      </c>
      <c r="E23" s="166">
        <v>0.504</v>
      </c>
      <c r="F23" s="167">
        <v>0.504</v>
      </c>
      <c r="G23" s="171">
        <v>0.504</v>
      </c>
      <c r="H23" s="171">
        <v>0</v>
      </c>
      <c r="I23" s="167">
        <v>0</v>
      </c>
      <c r="J23" s="171">
        <v>0</v>
      </c>
      <c r="K23" s="166">
        <v>0</v>
      </c>
      <c r="L23" s="171">
        <v>0</v>
      </c>
      <c r="M23" s="171">
        <v>0</v>
      </c>
      <c r="N23" s="171">
        <v>0</v>
      </c>
      <c r="O23" s="167">
        <v>0</v>
      </c>
      <c r="P23" s="171">
        <v>0</v>
      </c>
      <c r="Q23" s="171">
        <v>0</v>
      </c>
      <c r="R23" s="171">
        <v>0</v>
      </c>
      <c r="S23" s="171">
        <v>0</v>
      </c>
      <c r="T23" s="171">
        <v>0</v>
      </c>
      <c r="U23" s="178">
        <v>53200</v>
      </c>
      <c r="V23" s="178">
        <f t="shared" si="2"/>
        <v>26812.8</v>
      </c>
      <c r="W23" s="166">
        <v>0</v>
      </c>
      <c r="X23" s="171">
        <v>0</v>
      </c>
      <c r="Y23" s="171">
        <v>0</v>
      </c>
      <c r="Z23" s="171">
        <v>0</v>
      </c>
      <c r="AA23" s="171">
        <v>0</v>
      </c>
      <c r="AB23" s="179">
        <v>0</v>
      </c>
      <c r="AC23" s="171">
        <v>0</v>
      </c>
      <c r="AD23" s="171">
        <v>0</v>
      </c>
      <c r="AE23" s="171">
        <v>0</v>
      </c>
      <c r="AF23" s="74">
        <v>26600</v>
      </c>
      <c r="AG23" s="74">
        <f t="shared" si="3"/>
        <v>0</v>
      </c>
      <c r="AH23" s="183">
        <v>677.376</v>
      </c>
      <c r="AI23" s="183">
        <f t="shared" si="1"/>
        <v>27490.176</v>
      </c>
    </row>
    <row r="24" s="4" customFormat="1" ht="27" customHeight="1" spans="1:35">
      <c r="A24" s="159" t="s">
        <v>57</v>
      </c>
      <c r="B24" s="160" t="s">
        <v>62</v>
      </c>
      <c r="C24" s="162" t="s">
        <v>77</v>
      </c>
      <c r="D24" s="165">
        <v>0.086</v>
      </c>
      <c r="E24" s="166">
        <v>0.086</v>
      </c>
      <c r="F24" s="167">
        <v>0.086</v>
      </c>
      <c r="G24" s="171">
        <v>0</v>
      </c>
      <c r="H24" s="171">
        <v>0.086</v>
      </c>
      <c r="I24" s="167">
        <v>0</v>
      </c>
      <c r="J24" s="171">
        <v>0</v>
      </c>
      <c r="K24" s="166">
        <v>0</v>
      </c>
      <c r="L24" s="171">
        <v>0</v>
      </c>
      <c r="M24" s="171">
        <v>0</v>
      </c>
      <c r="N24" s="171">
        <v>0</v>
      </c>
      <c r="O24" s="167">
        <v>0</v>
      </c>
      <c r="P24" s="171">
        <v>0</v>
      </c>
      <c r="Q24" s="171">
        <v>0</v>
      </c>
      <c r="R24" s="171">
        <v>0</v>
      </c>
      <c r="S24" s="171">
        <v>0</v>
      </c>
      <c r="T24" s="171">
        <v>0</v>
      </c>
      <c r="U24" s="178">
        <v>53200</v>
      </c>
      <c r="V24" s="178">
        <f t="shared" si="2"/>
        <v>4575.2</v>
      </c>
      <c r="W24" s="166">
        <v>0</v>
      </c>
      <c r="X24" s="171">
        <v>0</v>
      </c>
      <c r="Y24" s="171">
        <v>0</v>
      </c>
      <c r="Z24" s="171">
        <v>0</v>
      </c>
      <c r="AA24" s="171">
        <v>0</v>
      </c>
      <c r="AB24" s="179">
        <v>0</v>
      </c>
      <c r="AC24" s="171">
        <v>0</v>
      </c>
      <c r="AD24" s="171">
        <v>0</v>
      </c>
      <c r="AE24" s="171">
        <v>0</v>
      </c>
      <c r="AF24" s="74">
        <v>26600</v>
      </c>
      <c r="AG24" s="74">
        <f t="shared" si="3"/>
        <v>0</v>
      </c>
      <c r="AH24" s="183">
        <v>115.584</v>
      </c>
      <c r="AI24" s="183">
        <f t="shared" si="1"/>
        <v>4690.784</v>
      </c>
    </row>
    <row r="25" s="4" customFormat="1" ht="27" customHeight="1" spans="1:35">
      <c r="A25" s="159" t="s">
        <v>57</v>
      </c>
      <c r="B25" s="160" t="s">
        <v>62</v>
      </c>
      <c r="C25" s="162" t="s">
        <v>78</v>
      </c>
      <c r="D25" s="165">
        <v>14.9209999999999</v>
      </c>
      <c r="E25" s="166">
        <v>14.9209999999999</v>
      </c>
      <c r="F25" s="167">
        <v>0</v>
      </c>
      <c r="G25" s="171">
        <v>0</v>
      </c>
      <c r="H25" s="171">
        <v>0</v>
      </c>
      <c r="I25" s="167">
        <v>0</v>
      </c>
      <c r="J25" s="171">
        <v>0</v>
      </c>
      <c r="K25" s="166">
        <v>14.9209999999999</v>
      </c>
      <c r="L25" s="171">
        <v>14.9209999999999</v>
      </c>
      <c r="M25" s="171">
        <v>0</v>
      </c>
      <c r="N25" s="171">
        <v>0</v>
      </c>
      <c r="O25" s="167">
        <v>0</v>
      </c>
      <c r="P25" s="171">
        <v>0</v>
      </c>
      <c r="Q25" s="171">
        <v>0</v>
      </c>
      <c r="R25" s="171">
        <v>0</v>
      </c>
      <c r="S25" s="171">
        <v>0</v>
      </c>
      <c r="T25" s="171">
        <v>0</v>
      </c>
      <c r="U25" s="178">
        <v>53200</v>
      </c>
      <c r="V25" s="178">
        <f t="shared" si="2"/>
        <v>793797.199999995</v>
      </c>
      <c r="W25" s="166">
        <v>0</v>
      </c>
      <c r="X25" s="171">
        <v>0</v>
      </c>
      <c r="Y25" s="171">
        <v>0</v>
      </c>
      <c r="Z25" s="171">
        <v>0</v>
      </c>
      <c r="AA25" s="171">
        <v>0</v>
      </c>
      <c r="AB25" s="179">
        <v>0</v>
      </c>
      <c r="AC25" s="171">
        <v>0</v>
      </c>
      <c r="AD25" s="171">
        <v>0</v>
      </c>
      <c r="AE25" s="171">
        <v>0</v>
      </c>
      <c r="AF25" s="74">
        <v>26600</v>
      </c>
      <c r="AG25" s="74">
        <f t="shared" si="3"/>
        <v>0</v>
      </c>
      <c r="AH25" s="183">
        <v>67144.4999999995</v>
      </c>
      <c r="AI25" s="183">
        <f t="shared" si="1"/>
        <v>860941.699999994</v>
      </c>
    </row>
    <row r="26" s="4" customFormat="1" ht="27" customHeight="1" spans="1:35">
      <c r="A26" s="159" t="s">
        <v>57</v>
      </c>
      <c r="B26" s="160" t="s">
        <v>62</v>
      </c>
      <c r="C26" s="162" t="s">
        <v>79</v>
      </c>
      <c r="D26" s="165">
        <v>0.215</v>
      </c>
      <c r="E26" s="166">
        <v>0.215</v>
      </c>
      <c r="F26" s="167">
        <v>0.215</v>
      </c>
      <c r="G26" s="171">
        <v>0</v>
      </c>
      <c r="H26" s="171">
        <v>0.215</v>
      </c>
      <c r="I26" s="167">
        <v>0</v>
      </c>
      <c r="J26" s="171">
        <v>0</v>
      </c>
      <c r="K26" s="166">
        <v>0</v>
      </c>
      <c r="L26" s="171">
        <v>0</v>
      </c>
      <c r="M26" s="171">
        <v>0</v>
      </c>
      <c r="N26" s="171">
        <v>0</v>
      </c>
      <c r="O26" s="167">
        <v>0</v>
      </c>
      <c r="P26" s="171">
        <v>0</v>
      </c>
      <c r="Q26" s="171">
        <v>0</v>
      </c>
      <c r="R26" s="171">
        <v>0</v>
      </c>
      <c r="S26" s="171">
        <v>0</v>
      </c>
      <c r="T26" s="171">
        <v>0</v>
      </c>
      <c r="U26" s="178">
        <v>53200</v>
      </c>
      <c r="V26" s="178">
        <f t="shared" si="2"/>
        <v>11438</v>
      </c>
      <c r="W26" s="166">
        <v>0</v>
      </c>
      <c r="X26" s="171">
        <v>0</v>
      </c>
      <c r="Y26" s="171">
        <v>0</v>
      </c>
      <c r="Z26" s="171">
        <v>0</v>
      </c>
      <c r="AA26" s="171">
        <v>0</v>
      </c>
      <c r="AB26" s="179">
        <v>0</v>
      </c>
      <c r="AC26" s="171">
        <v>0</v>
      </c>
      <c r="AD26" s="171">
        <v>0</v>
      </c>
      <c r="AE26" s="171">
        <v>0</v>
      </c>
      <c r="AF26" s="74">
        <v>26600</v>
      </c>
      <c r="AG26" s="74">
        <f t="shared" si="3"/>
        <v>0</v>
      </c>
      <c r="AH26" s="183">
        <v>288.96</v>
      </c>
      <c r="AI26" s="183">
        <f t="shared" si="1"/>
        <v>11726.96</v>
      </c>
    </row>
    <row r="27" s="4" customFormat="1" ht="27" customHeight="1" spans="1:35">
      <c r="A27" s="159" t="s">
        <v>57</v>
      </c>
      <c r="B27" s="160" t="s">
        <v>62</v>
      </c>
      <c r="C27" s="162" t="s">
        <v>80</v>
      </c>
      <c r="D27" s="165">
        <v>1.371</v>
      </c>
      <c r="E27" s="166">
        <v>1.371</v>
      </c>
      <c r="F27" s="167">
        <v>1.371</v>
      </c>
      <c r="G27" s="171">
        <v>0</v>
      </c>
      <c r="H27" s="171">
        <v>1.371</v>
      </c>
      <c r="I27" s="167">
        <v>0</v>
      </c>
      <c r="J27" s="171">
        <v>0</v>
      </c>
      <c r="K27" s="166">
        <v>0</v>
      </c>
      <c r="L27" s="171">
        <v>0</v>
      </c>
      <c r="M27" s="171">
        <v>0</v>
      </c>
      <c r="N27" s="171">
        <v>0</v>
      </c>
      <c r="O27" s="167">
        <v>0</v>
      </c>
      <c r="P27" s="171">
        <v>0</v>
      </c>
      <c r="Q27" s="171">
        <v>0</v>
      </c>
      <c r="R27" s="171">
        <v>0</v>
      </c>
      <c r="S27" s="171">
        <v>0</v>
      </c>
      <c r="T27" s="171">
        <v>0</v>
      </c>
      <c r="U27" s="178">
        <v>53200</v>
      </c>
      <c r="V27" s="178">
        <f t="shared" si="2"/>
        <v>72937.2</v>
      </c>
      <c r="W27" s="166">
        <v>0</v>
      </c>
      <c r="X27" s="171">
        <v>0</v>
      </c>
      <c r="Y27" s="171">
        <v>0</v>
      </c>
      <c r="Z27" s="171">
        <v>0</v>
      </c>
      <c r="AA27" s="171">
        <v>0</v>
      </c>
      <c r="AB27" s="179">
        <v>0</v>
      </c>
      <c r="AC27" s="171">
        <v>0</v>
      </c>
      <c r="AD27" s="171">
        <v>0</v>
      </c>
      <c r="AE27" s="171">
        <v>0</v>
      </c>
      <c r="AF27" s="74">
        <v>26600</v>
      </c>
      <c r="AG27" s="74">
        <f t="shared" si="3"/>
        <v>0</v>
      </c>
      <c r="AH27" s="183">
        <v>1842.624</v>
      </c>
      <c r="AI27" s="183">
        <f t="shared" si="1"/>
        <v>74779.824</v>
      </c>
    </row>
    <row r="28" s="4" customFormat="1" ht="27" customHeight="1" spans="1:35">
      <c r="A28" s="159" t="s">
        <v>57</v>
      </c>
      <c r="B28" s="160" t="s">
        <v>62</v>
      </c>
      <c r="C28" s="160" t="s">
        <v>81</v>
      </c>
      <c r="D28" s="165">
        <v>1.425</v>
      </c>
      <c r="E28" s="166">
        <v>1.425</v>
      </c>
      <c r="F28" s="167">
        <v>1.425</v>
      </c>
      <c r="G28" s="170">
        <v>0</v>
      </c>
      <c r="H28" s="170">
        <v>1.425</v>
      </c>
      <c r="I28" s="167">
        <v>0</v>
      </c>
      <c r="J28" s="170">
        <v>0</v>
      </c>
      <c r="K28" s="166">
        <v>0</v>
      </c>
      <c r="L28" s="170">
        <v>0</v>
      </c>
      <c r="M28" s="170">
        <v>0</v>
      </c>
      <c r="N28" s="170">
        <v>0</v>
      </c>
      <c r="O28" s="167">
        <v>0</v>
      </c>
      <c r="P28" s="170">
        <v>0</v>
      </c>
      <c r="Q28" s="170">
        <v>0</v>
      </c>
      <c r="R28" s="170">
        <v>0</v>
      </c>
      <c r="S28" s="170">
        <v>0</v>
      </c>
      <c r="T28" s="170">
        <v>0</v>
      </c>
      <c r="U28" s="178">
        <v>53200</v>
      </c>
      <c r="V28" s="178">
        <f t="shared" si="2"/>
        <v>75810</v>
      </c>
      <c r="W28" s="166">
        <v>0</v>
      </c>
      <c r="X28" s="170">
        <v>0</v>
      </c>
      <c r="Y28" s="170">
        <v>0</v>
      </c>
      <c r="Z28" s="170">
        <v>0</v>
      </c>
      <c r="AA28" s="170">
        <v>0</v>
      </c>
      <c r="AB28" s="179">
        <v>0</v>
      </c>
      <c r="AC28" s="170">
        <v>0</v>
      </c>
      <c r="AD28" s="170">
        <v>0</v>
      </c>
      <c r="AE28" s="170">
        <v>0</v>
      </c>
      <c r="AF28" s="74">
        <v>26600</v>
      </c>
      <c r="AG28" s="74">
        <f t="shared" si="3"/>
        <v>0</v>
      </c>
      <c r="AH28" s="183">
        <v>1915.2</v>
      </c>
      <c r="AI28" s="183">
        <f t="shared" si="1"/>
        <v>77725.2</v>
      </c>
    </row>
    <row r="29" s="4" customFormat="1" ht="27" customHeight="1" spans="1:35">
      <c r="A29" s="159" t="s">
        <v>57</v>
      </c>
      <c r="B29" s="160" t="s">
        <v>62</v>
      </c>
      <c r="C29" s="160" t="s">
        <v>82</v>
      </c>
      <c r="D29" s="165">
        <v>0.823</v>
      </c>
      <c r="E29" s="166">
        <v>0.823</v>
      </c>
      <c r="F29" s="167">
        <v>0.823</v>
      </c>
      <c r="G29" s="170">
        <v>0</v>
      </c>
      <c r="H29" s="170">
        <v>0.823</v>
      </c>
      <c r="I29" s="167">
        <v>0</v>
      </c>
      <c r="J29" s="170">
        <v>0</v>
      </c>
      <c r="K29" s="166">
        <v>0</v>
      </c>
      <c r="L29" s="170">
        <v>0</v>
      </c>
      <c r="M29" s="170">
        <v>0</v>
      </c>
      <c r="N29" s="170">
        <v>0</v>
      </c>
      <c r="O29" s="167">
        <v>0</v>
      </c>
      <c r="P29" s="170">
        <v>0</v>
      </c>
      <c r="Q29" s="170">
        <v>0</v>
      </c>
      <c r="R29" s="170">
        <v>0</v>
      </c>
      <c r="S29" s="170">
        <v>0</v>
      </c>
      <c r="T29" s="170">
        <v>0</v>
      </c>
      <c r="U29" s="178">
        <v>53200</v>
      </c>
      <c r="V29" s="178">
        <f t="shared" si="2"/>
        <v>43783.6</v>
      </c>
      <c r="W29" s="166">
        <v>0</v>
      </c>
      <c r="X29" s="170">
        <v>0</v>
      </c>
      <c r="Y29" s="170">
        <v>0</v>
      </c>
      <c r="Z29" s="170">
        <v>0</v>
      </c>
      <c r="AA29" s="170">
        <v>0</v>
      </c>
      <c r="AB29" s="179">
        <v>0</v>
      </c>
      <c r="AC29" s="170">
        <v>0</v>
      </c>
      <c r="AD29" s="170">
        <v>0</v>
      </c>
      <c r="AE29" s="170">
        <v>0</v>
      </c>
      <c r="AF29" s="74">
        <v>26600</v>
      </c>
      <c r="AG29" s="74">
        <f t="shared" si="3"/>
        <v>0</v>
      </c>
      <c r="AH29" s="183">
        <v>1106.112</v>
      </c>
      <c r="AI29" s="183">
        <f t="shared" si="1"/>
        <v>44889.712</v>
      </c>
    </row>
    <row r="30" s="4" customFormat="1" ht="27" customHeight="1" spans="1:35">
      <c r="A30" s="159" t="s">
        <v>57</v>
      </c>
      <c r="B30" s="160" t="s">
        <v>62</v>
      </c>
      <c r="C30" s="162" t="s">
        <v>83</v>
      </c>
      <c r="D30" s="165">
        <v>1.242</v>
      </c>
      <c r="E30" s="166">
        <v>1.242</v>
      </c>
      <c r="F30" s="167">
        <v>1.242</v>
      </c>
      <c r="G30" s="171">
        <v>0</v>
      </c>
      <c r="H30" s="171">
        <v>1.242</v>
      </c>
      <c r="I30" s="167">
        <v>0</v>
      </c>
      <c r="J30" s="171">
        <v>0</v>
      </c>
      <c r="K30" s="166">
        <v>0</v>
      </c>
      <c r="L30" s="171">
        <v>0</v>
      </c>
      <c r="M30" s="171">
        <v>0</v>
      </c>
      <c r="N30" s="171">
        <v>0</v>
      </c>
      <c r="O30" s="167">
        <v>0</v>
      </c>
      <c r="P30" s="171">
        <v>0</v>
      </c>
      <c r="Q30" s="171">
        <v>0</v>
      </c>
      <c r="R30" s="171">
        <v>0</v>
      </c>
      <c r="S30" s="171">
        <v>0</v>
      </c>
      <c r="T30" s="171">
        <v>0</v>
      </c>
      <c r="U30" s="178">
        <v>53200</v>
      </c>
      <c r="V30" s="178">
        <f t="shared" si="2"/>
        <v>66074.4</v>
      </c>
      <c r="W30" s="166">
        <v>0</v>
      </c>
      <c r="X30" s="171">
        <v>0</v>
      </c>
      <c r="Y30" s="171">
        <v>0</v>
      </c>
      <c r="Z30" s="171">
        <v>0</v>
      </c>
      <c r="AA30" s="171">
        <v>0</v>
      </c>
      <c r="AB30" s="179">
        <v>0</v>
      </c>
      <c r="AC30" s="171">
        <v>0</v>
      </c>
      <c r="AD30" s="171">
        <v>0</v>
      </c>
      <c r="AE30" s="171">
        <v>0</v>
      </c>
      <c r="AF30" s="74">
        <v>26600</v>
      </c>
      <c r="AG30" s="74">
        <f t="shared" si="3"/>
        <v>0</v>
      </c>
      <c r="AH30" s="183">
        <v>1669.248</v>
      </c>
      <c r="AI30" s="183">
        <f t="shared" si="1"/>
        <v>67743.648</v>
      </c>
    </row>
    <row r="31" s="4" customFormat="1" ht="27" customHeight="1" spans="1:35">
      <c r="A31" s="159" t="s">
        <v>57</v>
      </c>
      <c r="B31" s="160" t="s">
        <v>62</v>
      </c>
      <c r="C31" s="162" t="s">
        <v>84</v>
      </c>
      <c r="D31" s="165">
        <v>0.296</v>
      </c>
      <c r="E31" s="166">
        <v>0.296</v>
      </c>
      <c r="F31" s="167">
        <v>0.296</v>
      </c>
      <c r="G31" s="171">
        <v>0</v>
      </c>
      <c r="H31" s="171">
        <v>0.296</v>
      </c>
      <c r="I31" s="167">
        <v>0</v>
      </c>
      <c r="J31" s="171">
        <v>0</v>
      </c>
      <c r="K31" s="166">
        <v>0</v>
      </c>
      <c r="L31" s="171">
        <v>0</v>
      </c>
      <c r="M31" s="171">
        <v>0</v>
      </c>
      <c r="N31" s="171">
        <v>0</v>
      </c>
      <c r="O31" s="167">
        <v>0</v>
      </c>
      <c r="P31" s="171">
        <v>0</v>
      </c>
      <c r="Q31" s="171">
        <v>0</v>
      </c>
      <c r="R31" s="171">
        <v>0</v>
      </c>
      <c r="S31" s="171">
        <v>0</v>
      </c>
      <c r="T31" s="171">
        <v>0</v>
      </c>
      <c r="U31" s="178">
        <v>53200</v>
      </c>
      <c r="V31" s="178">
        <f t="shared" si="2"/>
        <v>15747.2</v>
      </c>
      <c r="W31" s="166">
        <v>0</v>
      </c>
      <c r="X31" s="171">
        <v>0</v>
      </c>
      <c r="Y31" s="171">
        <v>0</v>
      </c>
      <c r="Z31" s="171">
        <v>0</v>
      </c>
      <c r="AA31" s="171">
        <v>0</v>
      </c>
      <c r="AB31" s="179">
        <v>0</v>
      </c>
      <c r="AC31" s="171">
        <v>0</v>
      </c>
      <c r="AD31" s="171">
        <v>0</v>
      </c>
      <c r="AE31" s="171">
        <v>0</v>
      </c>
      <c r="AF31" s="74">
        <v>26600</v>
      </c>
      <c r="AG31" s="74">
        <f t="shared" si="3"/>
        <v>0</v>
      </c>
      <c r="AH31" s="183">
        <v>397.824</v>
      </c>
      <c r="AI31" s="183">
        <f t="shared" si="1"/>
        <v>16145.024</v>
      </c>
    </row>
    <row r="32" s="4" customFormat="1" ht="27" customHeight="1" spans="1:35">
      <c r="A32" s="159" t="s">
        <v>57</v>
      </c>
      <c r="B32" s="160" t="s">
        <v>62</v>
      </c>
      <c r="C32" s="162" t="s">
        <v>85</v>
      </c>
      <c r="D32" s="165">
        <v>1.109</v>
      </c>
      <c r="E32" s="166">
        <v>1.109</v>
      </c>
      <c r="F32" s="167">
        <v>1.109</v>
      </c>
      <c r="G32" s="171">
        <v>0</v>
      </c>
      <c r="H32" s="171">
        <v>1.109</v>
      </c>
      <c r="I32" s="167">
        <v>0</v>
      </c>
      <c r="J32" s="171">
        <v>0</v>
      </c>
      <c r="K32" s="166">
        <v>0</v>
      </c>
      <c r="L32" s="171">
        <v>0</v>
      </c>
      <c r="M32" s="171">
        <v>0</v>
      </c>
      <c r="N32" s="171">
        <v>0</v>
      </c>
      <c r="O32" s="167">
        <v>0</v>
      </c>
      <c r="P32" s="171">
        <v>0</v>
      </c>
      <c r="Q32" s="171">
        <v>0</v>
      </c>
      <c r="R32" s="171">
        <v>0</v>
      </c>
      <c r="S32" s="171">
        <v>0</v>
      </c>
      <c r="T32" s="171">
        <v>0</v>
      </c>
      <c r="U32" s="178">
        <v>53200</v>
      </c>
      <c r="V32" s="178">
        <f t="shared" si="2"/>
        <v>58998.8</v>
      </c>
      <c r="W32" s="166">
        <v>0</v>
      </c>
      <c r="X32" s="171">
        <v>0</v>
      </c>
      <c r="Y32" s="171">
        <v>0</v>
      </c>
      <c r="Z32" s="171">
        <v>0</v>
      </c>
      <c r="AA32" s="171">
        <v>0</v>
      </c>
      <c r="AB32" s="179">
        <v>0</v>
      </c>
      <c r="AC32" s="171">
        <v>0</v>
      </c>
      <c r="AD32" s="171">
        <v>0</v>
      </c>
      <c r="AE32" s="171">
        <v>0</v>
      </c>
      <c r="AF32" s="74">
        <v>26600</v>
      </c>
      <c r="AG32" s="74">
        <f t="shared" si="3"/>
        <v>0</v>
      </c>
      <c r="AH32" s="183">
        <v>1490.496</v>
      </c>
      <c r="AI32" s="183">
        <f t="shared" si="1"/>
        <v>60489.296</v>
      </c>
    </row>
    <row r="33" s="4" customFormat="1" ht="27" customHeight="1" spans="1:35">
      <c r="A33" s="159" t="s">
        <v>57</v>
      </c>
      <c r="B33" s="160" t="s">
        <v>62</v>
      </c>
      <c r="C33" s="162" t="s">
        <v>86</v>
      </c>
      <c r="D33" s="165">
        <v>4.573</v>
      </c>
      <c r="E33" s="166">
        <v>4.573</v>
      </c>
      <c r="F33" s="167">
        <v>2.201</v>
      </c>
      <c r="G33" s="171">
        <v>0</v>
      </c>
      <c r="H33" s="171">
        <v>2.201</v>
      </c>
      <c r="I33" s="167">
        <v>0</v>
      </c>
      <c r="J33" s="171">
        <v>0</v>
      </c>
      <c r="K33" s="166">
        <v>2.372</v>
      </c>
      <c r="L33" s="171">
        <v>2.372</v>
      </c>
      <c r="M33" s="171">
        <v>0</v>
      </c>
      <c r="N33" s="171">
        <v>0</v>
      </c>
      <c r="O33" s="167">
        <v>0</v>
      </c>
      <c r="P33" s="171">
        <v>0</v>
      </c>
      <c r="Q33" s="171">
        <v>0</v>
      </c>
      <c r="R33" s="171">
        <v>0</v>
      </c>
      <c r="S33" s="171">
        <v>0</v>
      </c>
      <c r="T33" s="171">
        <v>0</v>
      </c>
      <c r="U33" s="178">
        <v>53200</v>
      </c>
      <c r="V33" s="178">
        <f t="shared" si="2"/>
        <v>243283.6</v>
      </c>
      <c r="W33" s="166">
        <v>0</v>
      </c>
      <c r="X33" s="171">
        <v>0</v>
      </c>
      <c r="Y33" s="171">
        <v>0</v>
      </c>
      <c r="Z33" s="171">
        <v>0</v>
      </c>
      <c r="AA33" s="171">
        <v>0</v>
      </c>
      <c r="AB33" s="179">
        <v>0</v>
      </c>
      <c r="AC33" s="171">
        <v>0</v>
      </c>
      <c r="AD33" s="171">
        <v>0</v>
      </c>
      <c r="AE33" s="171">
        <v>0</v>
      </c>
      <c r="AF33" s="74">
        <v>26600</v>
      </c>
      <c r="AG33" s="74">
        <f t="shared" si="3"/>
        <v>0</v>
      </c>
      <c r="AH33" s="183">
        <v>13632.144</v>
      </c>
      <c r="AI33" s="183">
        <f t="shared" si="1"/>
        <v>256915.744</v>
      </c>
    </row>
    <row r="34" s="4" customFormat="1" ht="27" customHeight="1" spans="1:35">
      <c r="A34" s="159" t="s">
        <v>57</v>
      </c>
      <c r="B34" s="160" t="s">
        <v>62</v>
      </c>
      <c r="C34" s="162" t="s">
        <v>87</v>
      </c>
      <c r="D34" s="165">
        <v>1.116</v>
      </c>
      <c r="E34" s="166">
        <v>1.116</v>
      </c>
      <c r="F34" s="167">
        <v>1.116</v>
      </c>
      <c r="G34" s="171">
        <v>0</v>
      </c>
      <c r="H34" s="171">
        <v>1.116</v>
      </c>
      <c r="I34" s="167">
        <v>0</v>
      </c>
      <c r="J34" s="171">
        <v>0</v>
      </c>
      <c r="K34" s="166">
        <v>0</v>
      </c>
      <c r="L34" s="171">
        <v>0</v>
      </c>
      <c r="M34" s="171">
        <v>0</v>
      </c>
      <c r="N34" s="171">
        <v>0</v>
      </c>
      <c r="O34" s="167">
        <v>0</v>
      </c>
      <c r="P34" s="171">
        <v>0</v>
      </c>
      <c r="Q34" s="171">
        <v>0</v>
      </c>
      <c r="R34" s="171">
        <v>0</v>
      </c>
      <c r="S34" s="171">
        <v>0</v>
      </c>
      <c r="T34" s="171">
        <v>0</v>
      </c>
      <c r="U34" s="178">
        <v>53200</v>
      </c>
      <c r="V34" s="178">
        <f t="shared" si="2"/>
        <v>59371.2</v>
      </c>
      <c r="W34" s="166">
        <v>0</v>
      </c>
      <c r="X34" s="171">
        <v>0</v>
      </c>
      <c r="Y34" s="171">
        <v>0</v>
      </c>
      <c r="Z34" s="171">
        <v>0</v>
      </c>
      <c r="AA34" s="171">
        <v>0</v>
      </c>
      <c r="AB34" s="179">
        <v>0</v>
      </c>
      <c r="AC34" s="171">
        <v>0</v>
      </c>
      <c r="AD34" s="171">
        <v>0</v>
      </c>
      <c r="AE34" s="171">
        <v>0</v>
      </c>
      <c r="AF34" s="74">
        <v>26600</v>
      </c>
      <c r="AG34" s="74">
        <f t="shared" si="3"/>
        <v>0</v>
      </c>
      <c r="AH34" s="183">
        <v>1499.904</v>
      </c>
      <c r="AI34" s="183">
        <f t="shared" si="1"/>
        <v>60871.104</v>
      </c>
    </row>
    <row r="35" s="4" customFormat="1" ht="27" customHeight="1" spans="1:35">
      <c r="A35" s="159" t="s">
        <v>57</v>
      </c>
      <c r="B35" s="160" t="s">
        <v>62</v>
      </c>
      <c r="C35" s="162" t="s">
        <v>88</v>
      </c>
      <c r="D35" s="165">
        <v>0.654</v>
      </c>
      <c r="E35" s="166">
        <v>0.654</v>
      </c>
      <c r="F35" s="167">
        <v>0.654</v>
      </c>
      <c r="G35" s="171">
        <v>0</v>
      </c>
      <c r="H35" s="171">
        <v>0.654</v>
      </c>
      <c r="I35" s="167">
        <v>0</v>
      </c>
      <c r="J35" s="171">
        <v>0</v>
      </c>
      <c r="K35" s="166">
        <v>0</v>
      </c>
      <c r="L35" s="171">
        <v>0</v>
      </c>
      <c r="M35" s="171">
        <v>0</v>
      </c>
      <c r="N35" s="171">
        <v>0</v>
      </c>
      <c r="O35" s="167">
        <v>0</v>
      </c>
      <c r="P35" s="171">
        <v>0</v>
      </c>
      <c r="Q35" s="171">
        <v>0</v>
      </c>
      <c r="R35" s="171">
        <v>0</v>
      </c>
      <c r="S35" s="171">
        <v>0</v>
      </c>
      <c r="T35" s="171">
        <v>0</v>
      </c>
      <c r="U35" s="178">
        <v>53200</v>
      </c>
      <c r="V35" s="178">
        <f t="shared" si="2"/>
        <v>34792.8</v>
      </c>
      <c r="W35" s="166">
        <v>0</v>
      </c>
      <c r="X35" s="171">
        <v>0</v>
      </c>
      <c r="Y35" s="171">
        <v>0</v>
      </c>
      <c r="Z35" s="171">
        <v>0</v>
      </c>
      <c r="AA35" s="171">
        <v>0</v>
      </c>
      <c r="AB35" s="179">
        <v>0</v>
      </c>
      <c r="AC35" s="171">
        <v>0</v>
      </c>
      <c r="AD35" s="171">
        <v>0</v>
      </c>
      <c r="AE35" s="171">
        <v>0</v>
      </c>
      <c r="AF35" s="74">
        <v>26600</v>
      </c>
      <c r="AG35" s="74">
        <f t="shared" si="3"/>
        <v>0</v>
      </c>
      <c r="AH35" s="183">
        <v>878.976</v>
      </c>
      <c r="AI35" s="183">
        <f t="shared" si="1"/>
        <v>35671.776</v>
      </c>
    </row>
    <row r="36" s="4" customFormat="1" ht="27" customHeight="1" spans="1:35">
      <c r="A36" s="159" t="s">
        <v>57</v>
      </c>
      <c r="B36" s="160" t="s">
        <v>62</v>
      </c>
      <c r="C36" s="162" t="s">
        <v>89</v>
      </c>
      <c r="D36" s="165">
        <v>2.975</v>
      </c>
      <c r="E36" s="166">
        <v>2.975</v>
      </c>
      <c r="F36" s="167">
        <v>2.975</v>
      </c>
      <c r="G36" s="171">
        <v>0</v>
      </c>
      <c r="H36" s="171">
        <v>2.975</v>
      </c>
      <c r="I36" s="167">
        <v>0</v>
      </c>
      <c r="J36" s="171">
        <v>0</v>
      </c>
      <c r="K36" s="166">
        <v>0</v>
      </c>
      <c r="L36" s="171">
        <v>0</v>
      </c>
      <c r="M36" s="171">
        <v>0</v>
      </c>
      <c r="N36" s="171">
        <v>0</v>
      </c>
      <c r="O36" s="167">
        <v>0</v>
      </c>
      <c r="P36" s="171">
        <v>0</v>
      </c>
      <c r="Q36" s="171">
        <v>0</v>
      </c>
      <c r="R36" s="171">
        <v>0</v>
      </c>
      <c r="S36" s="171">
        <v>0</v>
      </c>
      <c r="T36" s="171">
        <v>0</v>
      </c>
      <c r="U36" s="178">
        <v>53200</v>
      </c>
      <c r="V36" s="178">
        <f t="shared" si="2"/>
        <v>158270</v>
      </c>
      <c r="W36" s="166">
        <v>0</v>
      </c>
      <c r="X36" s="171">
        <v>0</v>
      </c>
      <c r="Y36" s="171">
        <v>0</v>
      </c>
      <c r="Z36" s="171">
        <v>0</v>
      </c>
      <c r="AA36" s="171">
        <v>0</v>
      </c>
      <c r="AB36" s="179">
        <v>0</v>
      </c>
      <c r="AC36" s="171">
        <v>0</v>
      </c>
      <c r="AD36" s="171">
        <v>0</v>
      </c>
      <c r="AE36" s="171">
        <v>0</v>
      </c>
      <c r="AF36" s="74">
        <v>26600</v>
      </c>
      <c r="AG36" s="74">
        <f t="shared" si="3"/>
        <v>0</v>
      </c>
      <c r="AH36" s="183">
        <v>3998.4</v>
      </c>
      <c r="AI36" s="183">
        <f t="shared" si="1"/>
        <v>162268.4</v>
      </c>
    </row>
    <row r="37" s="4" customFormat="1" ht="27" customHeight="1" spans="1:35">
      <c r="A37" s="159" t="s">
        <v>57</v>
      </c>
      <c r="B37" s="160" t="s">
        <v>62</v>
      </c>
      <c r="C37" s="162" t="s">
        <v>90</v>
      </c>
      <c r="D37" s="165">
        <v>0.738</v>
      </c>
      <c r="E37" s="166">
        <v>0.738</v>
      </c>
      <c r="F37" s="167">
        <v>0.738</v>
      </c>
      <c r="G37" s="171">
        <v>0</v>
      </c>
      <c r="H37" s="171">
        <v>0.738</v>
      </c>
      <c r="I37" s="167">
        <v>0</v>
      </c>
      <c r="J37" s="171">
        <v>0</v>
      </c>
      <c r="K37" s="166">
        <v>0</v>
      </c>
      <c r="L37" s="171">
        <v>0</v>
      </c>
      <c r="M37" s="171">
        <v>0</v>
      </c>
      <c r="N37" s="171">
        <v>0</v>
      </c>
      <c r="O37" s="167">
        <v>0</v>
      </c>
      <c r="P37" s="171">
        <v>0</v>
      </c>
      <c r="Q37" s="171">
        <v>0</v>
      </c>
      <c r="R37" s="171">
        <v>0</v>
      </c>
      <c r="S37" s="171">
        <v>0</v>
      </c>
      <c r="T37" s="171">
        <v>0</v>
      </c>
      <c r="U37" s="178">
        <v>53200</v>
      </c>
      <c r="V37" s="178">
        <f t="shared" si="2"/>
        <v>39261.6</v>
      </c>
      <c r="W37" s="166">
        <v>0</v>
      </c>
      <c r="X37" s="171">
        <v>0</v>
      </c>
      <c r="Y37" s="171">
        <v>0</v>
      </c>
      <c r="Z37" s="171">
        <v>0</v>
      </c>
      <c r="AA37" s="171">
        <v>0</v>
      </c>
      <c r="AB37" s="179">
        <v>0</v>
      </c>
      <c r="AC37" s="171">
        <v>0</v>
      </c>
      <c r="AD37" s="171">
        <v>0</v>
      </c>
      <c r="AE37" s="171">
        <v>0</v>
      </c>
      <c r="AF37" s="74">
        <v>26600</v>
      </c>
      <c r="AG37" s="74">
        <f t="shared" si="3"/>
        <v>0</v>
      </c>
      <c r="AH37" s="183">
        <v>991.872</v>
      </c>
      <c r="AI37" s="183">
        <f t="shared" si="1"/>
        <v>40253.472</v>
      </c>
    </row>
    <row r="38" s="4" customFormat="1" ht="27" customHeight="1" spans="1:35">
      <c r="A38" s="159" t="s">
        <v>57</v>
      </c>
      <c r="B38" s="160" t="s">
        <v>62</v>
      </c>
      <c r="C38" s="162" t="s">
        <v>91</v>
      </c>
      <c r="D38" s="165">
        <v>0.496</v>
      </c>
      <c r="E38" s="166">
        <v>0.496</v>
      </c>
      <c r="F38" s="167">
        <v>0.496</v>
      </c>
      <c r="G38" s="171">
        <v>0</v>
      </c>
      <c r="H38" s="171">
        <v>0.496</v>
      </c>
      <c r="I38" s="167">
        <v>0</v>
      </c>
      <c r="J38" s="171">
        <v>0</v>
      </c>
      <c r="K38" s="166">
        <v>0</v>
      </c>
      <c r="L38" s="171">
        <v>0</v>
      </c>
      <c r="M38" s="171">
        <v>0</v>
      </c>
      <c r="N38" s="171">
        <v>0</v>
      </c>
      <c r="O38" s="167">
        <v>0</v>
      </c>
      <c r="P38" s="171">
        <v>0</v>
      </c>
      <c r="Q38" s="171">
        <v>0</v>
      </c>
      <c r="R38" s="171">
        <v>0</v>
      </c>
      <c r="S38" s="171">
        <v>0</v>
      </c>
      <c r="T38" s="171">
        <v>0</v>
      </c>
      <c r="U38" s="178">
        <v>53200</v>
      </c>
      <c r="V38" s="178">
        <f t="shared" si="2"/>
        <v>26387.2</v>
      </c>
      <c r="W38" s="166">
        <v>0</v>
      </c>
      <c r="X38" s="171">
        <v>0</v>
      </c>
      <c r="Y38" s="171">
        <v>0</v>
      </c>
      <c r="Z38" s="171">
        <v>0</v>
      </c>
      <c r="AA38" s="171">
        <v>0</v>
      </c>
      <c r="AB38" s="179">
        <v>0</v>
      </c>
      <c r="AC38" s="171">
        <v>0</v>
      </c>
      <c r="AD38" s="171">
        <v>0</v>
      </c>
      <c r="AE38" s="171">
        <v>0</v>
      </c>
      <c r="AF38" s="74">
        <v>26600</v>
      </c>
      <c r="AG38" s="74">
        <f t="shared" si="3"/>
        <v>0</v>
      </c>
      <c r="AH38" s="183">
        <v>666.624</v>
      </c>
      <c r="AI38" s="183">
        <f t="shared" si="1"/>
        <v>27053.824</v>
      </c>
    </row>
    <row r="39" s="4" customFormat="1" ht="27" customHeight="1" spans="1:35">
      <c r="A39" s="159" t="s">
        <v>57</v>
      </c>
      <c r="B39" s="160" t="s">
        <v>62</v>
      </c>
      <c r="C39" s="162" t="s">
        <v>92</v>
      </c>
      <c r="D39" s="165">
        <v>0.372</v>
      </c>
      <c r="E39" s="166">
        <v>0.372</v>
      </c>
      <c r="F39" s="167">
        <v>0.372</v>
      </c>
      <c r="G39" s="171">
        <v>0</v>
      </c>
      <c r="H39" s="171">
        <v>0.372</v>
      </c>
      <c r="I39" s="167">
        <v>0</v>
      </c>
      <c r="J39" s="171">
        <v>0</v>
      </c>
      <c r="K39" s="166">
        <v>0</v>
      </c>
      <c r="L39" s="171">
        <v>0</v>
      </c>
      <c r="M39" s="171">
        <v>0</v>
      </c>
      <c r="N39" s="171">
        <v>0</v>
      </c>
      <c r="O39" s="167">
        <v>0</v>
      </c>
      <c r="P39" s="171">
        <v>0</v>
      </c>
      <c r="Q39" s="171">
        <v>0</v>
      </c>
      <c r="R39" s="171">
        <v>0</v>
      </c>
      <c r="S39" s="171">
        <v>0</v>
      </c>
      <c r="T39" s="171">
        <v>0</v>
      </c>
      <c r="U39" s="178">
        <v>53200</v>
      </c>
      <c r="V39" s="178">
        <f t="shared" si="2"/>
        <v>19790.4</v>
      </c>
      <c r="W39" s="166">
        <v>0</v>
      </c>
      <c r="X39" s="171">
        <v>0</v>
      </c>
      <c r="Y39" s="171">
        <v>0</v>
      </c>
      <c r="Z39" s="171">
        <v>0</v>
      </c>
      <c r="AA39" s="171">
        <v>0</v>
      </c>
      <c r="AB39" s="179">
        <v>0</v>
      </c>
      <c r="AC39" s="171">
        <v>0</v>
      </c>
      <c r="AD39" s="171">
        <v>0</v>
      </c>
      <c r="AE39" s="171">
        <v>0</v>
      </c>
      <c r="AF39" s="74">
        <v>26600</v>
      </c>
      <c r="AG39" s="74">
        <f t="shared" si="3"/>
        <v>0</v>
      </c>
      <c r="AH39" s="183">
        <v>499.968</v>
      </c>
      <c r="AI39" s="183">
        <f t="shared" si="1"/>
        <v>20290.368</v>
      </c>
    </row>
    <row r="40" s="4" customFormat="1" ht="27" customHeight="1" spans="1:35">
      <c r="A40" s="159" t="s">
        <v>57</v>
      </c>
      <c r="B40" s="160" t="s">
        <v>62</v>
      </c>
      <c r="C40" s="162" t="s">
        <v>93</v>
      </c>
      <c r="D40" s="165">
        <v>0.926</v>
      </c>
      <c r="E40" s="166">
        <v>0.926</v>
      </c>
      <c r="F40" s="167">
        <v>0.926</v>
      </c>
      <c r="G40" s="171">
        <v>0</v>
      </c>
      <c r="H40" s="171">
        <v>0.926</v>
      </c>
      <c r="I40" s="167">
        <v>0</v>
      </c>
      <c r="J40" s="171">
        <v>0</v>
      </c>
      <c r="K40" s="166">
        <v>0</v>
      </c>
      <c r="L40" s="171">
        <v>0</v>
      </c>
      <c r="M40" s="171">
        <v>0</v>
      </c>
      <c r="N40" s="171">
        <v>0</v>
      </c>
      <c r="O40" s="167">
        <v>0</v>
      </c>
      <c r="P40" s="171">
        <v>0</v>
      </c>
      <c r="Q40" s="171">
        <v>0</v>
      </c>
      <c r="R40" s="171">
        <v>0</v>
      </c>
      <c r="S40" s="171">
        <v>0</v>
      </c>
      <c r="T40" s="171">
        <v>0</v>
      </c>
      <c r="U40" s="178">
        <v>53200</v>
      </c>
      <c r="V40" s="178">
        <f t="shared" si="2"/>
        <v>49263.2</v>
      </c>
      <c r="W40" s="166">
        <v>0</v>
      </c>
      <c r="X40" s="171">
        <v>0</v>
      </c>
      <c r="Y40" s="171">
        <v>0</v>
      </c>
      <c r="Z40" s="171">
        <v>0</v>
      </c>
      <c r="AA40" s="171">
        <v>0</v>
      </c>
      <c r="AB40" s="179">
        <v>0</v>
      </c>
      <c r="AC40" s="171">
        <v>0</v>
      </c>
      <c r="AD40" s="171">
        <v>0</v>
      </c>
      <c r="AE40" s="171">
        <v>0</v>
      </c>
      <c r="AF40" s="74">
        <v>26600</v>
      </c>
      <c r="AG40" s="74">
        <f t="shared" si="3"/>
        <v>0</v>
      </c>
      <c r="AH40" s="183">
        <v>1244.544</v>
      </c>
      <c r="AI40" s="183">
        <f t="shared" ref="AI40:AI71" si="4">V40+AG40+AH40</f>
        <v>50507.744</v>
      </c>
    </row>
    <row r="41" s="4" customFormat="1" ht="27" customHeight="1" spans="1:35">
      <c r="A41" s="159" t="s">
        <v>57</v>
      </c>
      <c r="B41" s="160" t="s">
        <v>62</v>
      </c>
      <c r="C41" s="162" t="s">
        <v>94</v>
      </c>
      <c r="D41" s="165">
        <v>0.955</v>
      </c>
      <c r="E41" s="166">
        <v>0.955</v>
      </c>
      <c r="F41" s="167">
        <v>0.955</v>
      </c>
      <c r="G41" s="171">
        <v>0</v>
      </c>
      <c r="H41" s="171">
        <v>0.955</v>
      </c>
      <c r="I41" s="167">
        <v>0</v>
      </c>
      <c r="J41" s="171">
        <v>0</v>
      </c>
      <c r="K41" s="166">
        <v>0</v>
      </c>
      <c r="L41" s="171">
        <v>0</v>
      </c>
      <c r="M41" s="171">
        <v>0</v>
      </c>
      <c r="N41" s="171">
        <v>0</v>
      </c>
      <c r="O41" s="167">
        <v>0</v>
      </c>
      <c r="P41" s="171">
        <v>0</v>
      </c>
      <c r="Q41" s="171">
        <v>0</v>
      </c>
      <c r="R41" s="171">
        <v>0</v>
      </c>
      <c r="S41" s="171">
        <v>0</v>
      </c>
      <c r="T41" s="171">
        <v>0</v>
      </c>
      <c r="U41" s="178">
        <v>53200</v>
      </c>
      <c r="V41" s="178">
        <f t="shared" si="2"/>
        <v>50806</v>
      </c>
      <c r="W41" s="166">
        <v>0</v>
      </c>
      <c r="X41" s="171">
        <v>0</v>
      </c>
      <c r="Y41" s="171">
        <v>0</v>
      </c>
      <c r="Z41" s="171">
        <v>0</v>
      </c>
      <c r="AA41" s="171">
        <v>0</v>
      </c>
      <c r="AB41" s="179">
        <v>0</v>
      </c>
      <c r="AC41" s="171">
        <v>0</v>
      </c>
      <c r="AD41" s="171">
        <v>0</v>
      </c>
      <c r="AE41" s="171">
        <v>0</v>
      </c>
      <c r="AF41" s="74">
        <v>26600</v>
      </c>
      <c r="AG41" s="74">
        <f t="shared" si="3"/>
        <v>0</v>
      </c>
      <c r="AH41" s="183">
        <v>1283.52</v>
      </c>
      <c r="AI41" s="183">
        <f t="shared" si="4"/>
        <v>52089.52</v>
      </c>
    </row>
    <row r="42" s="4" customFormat="1" ht="27" customHeight="1" spans="1:35">
      <c r="A42" s="159" t="s">
        <v>57</v>
      </c>
      <c r="B42" s="160" t="s">
        <v>62</v>
      </c>
      <c r="C42" s="162" t="s">
        <v>95</v>
      </c>
      <c r="D42" s="165">
        <v>0.519</v>
      </c>
      <c r="E42" s="166">
        <v>0.519</v>
      </c>
      <c r="F42" s="167">
        <v>0.519</v>
      </c>
      <c r="G42" s="171">
        <v>0</v>
      </c>
      <c r="H42" s="171">
        <v>0.519</v>
      </c>
      <c r="I42" s="167">
        <v>0</v>
      </c>
      <c r="J42" s="171">
        <v>0</v>
      </c>
      <c r="K42" s="166">
        <v>0</v>
      </c>
      <c r="L42" s="171">
        <v>0</v>
      </c>
      <c r="M42" s="171">
        <v>0</v>
      </c>
      <c r="N42" s="171">
        <v>0</v>
      </c>
      <c r="O42" s="167">
        <v>0</v>
      </c>
      <c r="P42" s="171">
        <v>0</v>
      </c>
      <c r="Q42" s="171">
        <v>0</v>
      </c>
      <c r="R42" s="171">
        <v>0</v>
      </c>
      <c r="S42" s="171">
        <v>0</v>
      </c>
      <c r="T42" s="171">
        <v>0</v>
      </c>
      <c r="U42" s="178">
        <v>53200</v>
      </c>
      <c r="V42" s="178">
        <f t="shared" si="2"/>
        <v>27610.8</v>
      </c>
      <c r="W42" s="166">
        <v>0</v>
      </c>
      <c r="X42" s="171">
        <v>0</v>
      </c>
      <c r="Y42" s="171">
        <v>0</v>
      </c>
      <c r="Z42" s="171">
        <v>0</v>
      </c>
      <c r="AA42" s="171">
        <v>0</v>
      </c>
      <c r="AB42" s="179">
        <v>0</v>
      </c>
      <c r="AC42" s="171">
        <v>0</v>
      </c>
      <c r="AD42" s="171">
        <v>0</v>
      </c>
      <c r="AE42" s="171">
        <v>0</v>
      </c>
      <c r="AF42" s="74">
        <v>26600</v>
      </c>
      <c r="AG42" s="74">
        <f t="shared" si="3"/>
        <v>0</v>
      </c>
      <c r="AH42" s="183">
        <v>697.536</v>
      </c>
      <c r="AI42" s="183">
        <f t="shared" si="4"/>
        <v>28308.336</v>
      </c>
    </row>
    <row r="43" s="4" customFormat="1" ht="27" customHeight="1" spans="1:35">
      <c r="A43" s="159" t="s">
        <v>57</v>
      </c>
      <c r="B43" s="160" t="s">
        <v>62</v>
      </c>
      <c r="C43" s="162" t="s">
        <v>96</v>
      </c>
      <c r="D43" s="165">
        <v>1.312</v>
      </c>
      <c r="E43" s="166">
        <v>1.312</v>
      </c>
      <c r="F43" s="167">
        <v>0.993</v>
      </c>
      <c r="G43" s="171">
        <v>0</v>
      </c>
      <c r="H43" s="171">
        <v>0.993</v>
      </c>
      <c r="I43" s="167">
        <v>0</v>
      </c>
      <c r="J43" s="171">
        <v>0</v>
      </c>
      <c r="K43" s="166">
        <v>0.319</v>
      </c>
      <c r="L43" s="171">
        <v>0</v>
      </c>
      <c r="M43" s="171">
        <v>0</v>
      </c>
      <c r="N43" s="171">
        <v>0.319</v>
      </c>
      <c r="O43" s="167">
        <v>0</v>
      </c>
      <c r="P43" s="171">
        <v>0</v>
      </c>
      <c r="Q43" s="171">
        <v>0</v>
      </c>
      <c r="R43" s="171">
        <v>0</v>
      </c>
      <c r="S43" s="171">
        <v>0</v>
      </c>
      <c r="T43" s="171">
        <v>0</v>
      </c>
      <c r="U43" s="178">
        <v>53200</v>
      </c>
      <c r="V43" s="178">
        <f t="shared" ref="V43:V74" si="5">E43*U43</f>
        <v>69798.4</v>
      </c>
      <c r="W43" s="166">
        <v>0</v>
      </c>
      <c r="X43" s="171">
        <v>0</v>
      </c>
      <c r="Y43" s="171">
        <v>0</v>
      </c>
      <c r="Z43" s="171">
        <v>0</v>
      </c>
      <c r="AA43" s="171">
        <v>0</v>
      </c>
      <c r="AB43" s="179">
        <v>0</v>
      </c>
      <c r="AC43" s="171">
        <v>0</v>
      </c>
      <c r="AD43" s="171">
        <v>0</v>
      </c>
      <c r="AE43" s="171">
        <v>0</v>
      </c>
      <c r="AF43" s="74">
        <v>26600</v>
      </c>
      <c r="AG43" s="74">
        <f t="shared" ref="AG43:AG74" si="6">W43*AF43+AB43*AF43</f>
        <v>0</v>
      </c>
      <c r="AH43" s="183">
        <v>1908.792</v>
      </c>
      <c r="AI43" s="183">
        <f t="shared" si="4"/>
        <v>71707.192</v>
      </c>
    </row>
    <row r="44" s="4" customFormat="1" ht="27" customHeight="1" spans="1:35">
      <c r="A44" s="159" t="s">
        <v>57</v>
      </c>
      <c r="B44" s="160" t="s">
        <v>62</v>
      </c>
      <c r="C44" s="162" t="s">
        <v>97</v>
      </c>
      <c r="D44" s="165">
        <v>1.579</v>
      </c>
      <c r="E44" s="166">
        <v>1.579</v>
      </c>
      <c r="F44" s="167">
        <v>1.579</v>
      </c>
      <c r="G44" s="171">
        <v>0</v>
      </c>
      <c r="H44" s="171">
        <v>1.579</v>
      </c>
      <c r="I44" s="167">
        <v>0</v>
      </c>
      <c r="J44" s="171">
        <v>0</v>
      </c>
      <c r="K44" s="166">
        <v>0</v>
      </c>
      <c r="L44" s="171">
        <v>0</v>
      </c>
      <c r="M44" s="171">
        <v>0</v>
      </c>
      <c r="N44" s="171">
        <v>0</v>
      </c>
      <c r="O44" s="167">
        <v>0</v>
      </c>
      <c r="P44" s="171">
        <v>0</v>
      </c>
      <c r="Q44" s="171">
        <v>0</v>
      </c>
      <c r="R44" s="171">
        <v>0</v>
      </c>
      <c r="S44" s="171">
        <v>0</v>
      </c>
      <c r="T44" s="171">
        <v>0</v>
      </c>
      <c r="U44" s="178">
        <v>53200</v>
      </c>
      <c r="V44" s="178">
        <f t="shared" si="5"/>
        <v>84002.8</v>
      </c>
      <c r="W44" s="166">
        <v>0</v>
      </c>
      <c r="X44" s="171">
        <v>0</v>
      </c>
      <c r="Y44" s="171">
        <v>0</v>
      </c>
      <c r="Z44" s="171">
        <v>0</v>
      </c>
      <c r="AA44" s="171">
        <v>0</v>
      </c>
      <c r="AB44" s="179">
        <v>0</v>
      </c>
      <c r="AC44" s="171">
        <v>0</v>
      </c>
      <c r="AD44" s="171">
        <v>0</v>
      </c>
      <c r="AE44" s="171">
        <v>0</v>
      </c>
      <c r="AF44" s="74">
        <v>26600</v>
      </c>
      <c r="AG44" s="74">
        <f t="shared" si="6"/>
        <v>0</v>
      </c>
      <c r="AH44" s="183">
        <v>2122.176</v>
      </c>
      <c r="AI44" s="183">
        <f t="shared" si="4"/>
        <v>86124.976</v>
      </c>
    </row>
    <row r="45" s="4" customFormat="1" ht="27" customHeight="1" spans="1:35">
      <c r="A45" s="159" t="s">
        <v>57</v>
      </c>
      <c r="B45" s="160" t="s">
        <v>62</v>
      </c>
      <c r="C45" s="162" t="s">
        <v>98</v>
      </c>
      <c r="D45" s="165">
        <v>0.808</v>
      </c>
      <c r="E45" s="166">
        <v>0.808</v>
      </c>
      <c r="F45" s="167">
        <v>0.808</v>
      </c>
      <c r="G45" s="171">
        <v>0</v>
      </c>
      <c r="H45" s="171">
        <v>0.808</v>
      </c>
      <c r="I45" s="167">
        <v>0</v>
      </c>
      <c r="J45" s="171">
        <v>0</v>
      </c>
      <c r="K45" s="166">
        <v>0</v>
      </c>
      <c r="L45" s="171">
        <v>0</v>
      </c>
      <c r="M45" s="171">
        <v>0</v>
      </c>
      <c r="N45" s="171">
        <v>0</v>
      </c>
      <c r="O45" s="167">
        <v>0</v>
      </c>
      <c r="P45" s="171">
        <v>0</v>
      </c>
      <c r="Q45" s="171">
        <v>0</v>
      </c>
      <c r="R45" s="171">
        <v>0</v>
      </c>
      <c r="S45" s="171">
        <v>0</v>
      </c>
      <c r="T45" s="171">
        <v>0</v>
      </c>
      <c r="U45" s="178">
        <v>53200</v>
      </c>
      <c r="V45" s="178">
        <f t="shared" si="5"/>
        <v>42985.6</v>
      </c>
      <c r="W45" s="166">
        <v>0</v>
      </c>
      <c r="X45" s="171">
        <v>0</v>
      </c>
      <c r="Y45" s="171">
        <v>0</v>
      </c>
      <c r="Z45" s="171">
        <v>0</v>
      </c>
      <c r="AA45" s="171">
        <v>0</v>
      </c>
      <c r="AB45" s="179">
        <v>0</v>
      </c>
      <c r="AC45" s="171">
        <v>0</v>
      </c>
      <c r="AD45" s="171">
        <v>0</v>
      </c>
      <c r="AE45" s="171">
        <v>0</v>
      </c>
      <c r="AF45" s="74">
        <v>26600</v>
      </c>
      <c r="AG45" s="74">
        <f t="shared" si="6"/>
        <v>0</v>
      </c>
      <c r="AH45" s="183">
        <v>1085.952</v>
      </c>
      <c r="AI45" s="183">
        <f t="shared" si="4"/>
        <v>44071.552</v>
      </c>
    </row>
    <row r="46" s="4" customFormat="1" ht="27" customHeight="1" spans="1:35">
      <c r="A46" s="159" t="s">
        <v>57</v>
      </c>
      <c r="B46" s="160" t="s">
        <v>62</v>
      </c>
      <c r="C46" s="162" t="s">
        <v>99</v>
      </c>
      <c r="D46" s="165">
        <v>0.473</v>
      </c>
      <c r="E46" s="166">
        <v>0.473</v>
      </c>
      <c r="F46" s="167">
        <v>0.473</v>
      </c>
      <c r="G46" s="171">
        <v>0</v>
      </c>
      <c r="H46" s="171">
        <v>0.473</v>
      </c>
      <c r="I46" s="167">
        <v>0</v>
      </c>
      <c r="J46" s="171">
        <v>0</v>
      </c>
      <c r="K46" s="166">
        <v>0</v>
      </c>
      <c r="L46" s="171">
        <v>0</v>
      </c>
      <c r="M46" s="171">
        <v>0</v>
      </c>
      <c r="N46" s="171">
        <v>0</v>
      </c>
      <c r="O46" s="167">
        <v>0</v>
      </c>
      <c r="P46" s="171">
        <v>0</v>
      </c>
      <c r="Q46" s="171">
        <v>0</v>
      </c>
      <c r="R46" s="171">
        <v>0</v>
      </c>
      <c r="S46" s="171">
        <v>0</v>
      </c>
      <c r="T46" s="171">
        <v>0</v>
      </c>
      <c r="U46" s="178">
        <v>53200</v>
      </c>
      <c r="V46" s="178">
        <f t="shared" si="5"/>
        <v>25163.6</v>
      </c>
      <c r="W46" s="166">
        <v>0</v>
      </c>
      <c r="X46" s="171">
        <v>0</v>
      </c>
      <c r="Y46" s="171">
        <v>0</v>
      </c>
      <c r="Z46" s="171">
        <v>0</v>
      </c>
      <c r="AA46" s="171">
        <v>0</v>
      </c>
      <c r="AB46" s="179">
        <v>0</v>
      </c>
      <c r="AC46" s="171">
        <v>0</v>
      </c>
      <c r="AD46" s="171">
        <v>0</v>
      </c>
      <c r="AE46" s="171">
        <v>0</v>
      </c>
      <c r="AF46" s="74">
        <v>26600</v>
      </c>
      <c r="AG46" s="74">
        <f t="shared" si="6"/>
        <v>0</v>
      </c>
      <c r="AH46" s="183">
        <v>635.712</v>
      </c>
      <c r="AI46" s="183">
        <f t="shared" si="4"/>
        <v>25799.312</v>
      </c>
    </row>
    <row r="47" s="4" customFormat="1" ht="27" customHeight="1" spans="1:35">
      <c r="A47" s="159" t="s">
        <v>57</v>
      </c>
      <c r="B47" s="160" t="s">
        <v>62</v>
      </c>
      <c r="C47" s="162" t="s">
        <v>100</v>
      </c>
      <c r="D47" s="165">
        <v>19.254</v>
      </c>
      <c r="E47" s="166">
        <v>12.976</v>
      </c>
      <c r="F47" s="167">
        <v>0</v>
      </c>
      <c r="G47" s="171">
        <v>0</v>
      </c>
      <c r="H47" s="171">
        <v>0</v>
      </c>
      <c r="I47" s="167">
        <v>0</v>
      </c>
      <c r="J47" s="171">
        <v>0</v>
      </c>
      <c r="K47" s="166">
        <v>9.12</v>
      </c>
      <c r="L47" s="171">
        <v>0</v>
      </c>
      <c r="M47" s="171">
        <v>0</v>
      </c>
      <c r="N47" s="171">
        <v>9.12</v>
      </c>
      <c r="O47" s="167">
        <v>3.856</v>
      </c>
      <c r="P47" s="171">
        <v>0</v>
      </c>
      <c r="Q47" s="171">
        <v>2.718</v>
      </c>
      <c r="R47" s="171">
        <v>1.138</v>
      </c>
      <c r="S47" s="171">
        <v>0</v>
      </c>
      <c r="T47" s="171">
        <v>0</v>
      </c>
      <c r="U47" s="178">
        <v>53200</v>
      </c>
      <c r="V47" s="178">
        <f t="shared" si="5"/>
        <v>690323.2</v>
      </c>
      <c r="W47" s="166">
        <v>0.938</v>
      </c>
      <c r="X47" s="171">
        <v>0</v>
      </c>
      <c r="Y47" s="171">
        <v>0</v>
      </c>
      <c r="Z47" s="171">
        <v>0.134</v>
      </c>
      <c r="AA47" s="171">
        <v>0.804</v>
      </c>
      <c r="AB47" s="179">
        <v>5.34</v>
      </c>
      <c r="AC47" s="171">
        <v>3.89</v>
      </c>
      <c r="AD47" s="171">
        <v>0</v>
      </c>
      <c r="AE47" s="171">
        <v>1.45</v>
      </c>
      <c r="AF47" s="74">
        <v>26600</v>
      </c>
      <c r="AG47" s="74">
        <f t="shared" si="6"/>
        <v>166994.8</v>
      </c>
      <c r="AH47" s="183">
        <v>16416</v>
      </c>
      <c r="AI47" s="183">
        <f t="shared" si="4"/>
        <v>873734</v>
      </c>
    </row>
    <row r="48" s="4" customFormat="1" ht="27" customHeight="1" spans="1:35">
      <c r="A48" s="159" t="s">
        <v>57</v>
      </c>
      <c r="B48" s="160" t="s">
        <v>62</v>
      </c>
      <c r="C48" s="162" t="s">
        <v>101</v>
      </c>
      <c r="D48" s="165">
        <v>1.573</v>
      </c>
      <c r="E48" s="166">
        <v>1.573</v>
      </c>
      <c r="F48" s="167">
        <v>1.573</v>
      </c>
      <c r="G48" s="171">
        <v>0</v>
      </c>
      <c r="H48" s="171">
        <v>1.573</v>
      </c>
      <c r="I48" s="167">
        <v>0</v>
      </c>
      <c r="J48" s="171">
        <v>0</v>
      </c>
      <c r="K48" s="166">
        <v>0</v>
      </c>
      <c r="L48" s="171">
        <v>0</v>
      </c>
      <c r="M48" s="171">
        <v>0</v>
      </c>
      <c r="N48" s="171">
        <v>0</v>
      </c>
      <c r="O48" s="167">
        <v>0</v>
      </c>
      <c r="P48" s="171">
        <v>0</v>
      </c>
      <c r="Q48" s="171">
        <v>0</v>
      </c>
      <c r="R48" s="171">
        <v>0</v>
      </c>
      <c r="S48" s="171">
        <v>0</v>
      </c>
      <c r="T48" s="171">
        <v>0</v>
      </c>
      <c r="U48" s="178">
        <v>53200</v>
      </c>
      <c r="V48" s="178">
        <f t="shared" si="5"/>
        <v>83683.6</v>
      </c>
      <c r="W48" s="166">
        <v>0</v>
      </c>
      <c r="X48" s="171">
        <v>0</v>
      </c>
      <c r="Y48" s="171">
        <v>0</v>
      </c>
      <c r="Z48" s="171">
        <v>0</v>
      </c>
      <c r="AA48" s="171">
        <v>0</v>
      </c>
      <c r="AB48" s="179">
        <v>0</v>
      </c>
      <c r="AC48" s="171">
        <v>0</v>
      </c>
      <c r="AD48" s="171">
        <v>0</v>
      </c>
      <c r="AE48" s="171">
        <v>0</v>
      </c>
      <c r="AF48" s="74">
        <v>26600</v>
      </c>
      <c r="AG48" s="74">
        <f t="shared" si="6"/>
        <v>0</v>
      </c>
      <c r="AH48" s="183">
        <v>2114.112</v>
      </c>
      <c r="AI48" s="183">
        <f t="shared" si="4"/>
        <v>85797.712</v>
      </c>
    </row>
    <row r="49" s="4" customFormat="1" ht="27" customHeight="1" spans="1:35">
      <c r="A49" s="159" t="s">
        <v>57</v>
      </c>
      <c r="B49" s="160" t="s">
        <v>62</v>
      </c>
      <c r="C49" s="162" t="s">
        <v>102</v>
      </c>
      <c r="D49" s="165">
        <v>0.196</v>
      </c>
      <c r="E49" s="166">
        <v>0.196</v>
      </c>
      <c r="F49" s="167">
        <v>0.196</v>
      </c>
      <c r="G49" s="171">
        <v>0</v>
      </c>
      <c r="H49" s="171">
        <v>0.196</v>
      </c>
      <c r="I49" s="167">
        <v>0</v>
      </c>
      <c r="J49" s="171">
        <v>0</v>
      </c>
      <c r="K49" s="166">
        <v>0</v>
      </c>
      <c r="L49" s="171">
        <v>0</v>
      </c>
      <c r="M49" s="171">
        <v>0</v>
      </c>
      <c r="N49" s="171">
        <v>0</v>
      </c>
      <c r="O49" s="167">
        <v>0</v>
      </c>
      <c r="P49" s="171">
        <v>0</v>
      </c>
      <c r="Q49" s="171">
        <v>0</v>
      </c>
      <c r="R49" s="171">
        <v>0</v>
      </c>
      <c r="S49" s="171">
        <v>0</v>
      </c>
      <c r="T49" s="171">
        <v>0</v>
      </c>
      <c r="U49" s="178">
        <v>53200</v>
      </c>
      <c r="V49" s="178">
        <f t="shared" si="5"/>
        <v>10427.2</v>
      </c>
      <c r="W49" s="166">
        <v>0</v>
      </c>
      <c r="X49" s="171">
        <v>0</v>
      </c>
      <c r="Y49" s="171">
        <v>0</v>
      </c>
      <c r="Z49" s="171">
        <v>0</v>
      </c>
      <c r="AA49" s="171">
        <v>0</v>
      </c>
      <c r="AB49" s="179">
        <v>0</v>
      </c>
      <c r="AC49" s="171">
        <v>0</v>
      </c>
      <c r="AD49" s="171">
        <v>0</v>
      </c>
      <c r="AE49" s="171">
        <v>0</v>
      </c>
      <c r="AF49" s="74">
        <v>26600</v>
      </c>
      <c r="AG49" s="74">
        <f t="shared" si="6"/>
        <v>0</v>
      </c>
      <c r="AH49" s="183">
        <v>263.424</v>
      </c>
      <c r="AI49" s="183">
        <f t="shared" si="4"/>
        <v>10690.624</v>
      </c>
    </row>
    <row r="50" s="4" customFormat="1" ht="27" customHeight="1" spans="1:35">
      <c r="A50" s="159" t="s">
        <v>57</v>
      </c>
      <c r="B50" s="160" t="s">
        <v>62</v>
      </c>
      <c r="C50" s="162" t="s">
        <v>103</v>
      </c>
      <c r="D50" s="165">
        <v>0.761</v>
      </c>
      <c r="E50" s="166">
        <v>0.761</v>
      </c>
      <c r="F50" s="167">
        <v>0.761</v>
      </c>
      <c r="G50" s="171">
        <v>0</v>
      </c>
      <c r="H50" s="171">
        <v>0.761</v>
      </c>
      <c r="I50" s="167">
        <v>0</v>
      </c>
      <c r="J50" s="171">
        <v>0</v>
      </c>
      <c r="K50" s="166">
        <v>0</v>
      </c>
      <c r="L50" s="171">
        <v>0</v>
      </c>
      <c r="M50" s="171">
        <v>0</v>
      </c>
      <c r="N50" s="171">
        <v>0</v>
      </c>
      <c r="O50" s="167">
        <v>0</v>
      </c>
      <c r="P50" s="171">
        <v>0</v>
      </c>
      <c r="Q50" s="171">
        <v>0</v>
      </c>
      <c r="R50" s="171">
        <v>0</v>
      </c>
      <c r="S50" s="171">
        <v>0</v>
      </c>
      <c r="T50" s="171">
        <v>0</v>
      </c>
      <c r="U50" s="178">
        <v>53200</v>
      </c>
      <c r="V50" s="178">
        <f t="shared" si="5"/>
        <v>40485.2</v>
      </c>
      <c r="W50" s="166">
        <v>0</v>
      </c>
      <c r="X50" s="171">
        <v>0</v>
      </c>
      <c r="Y50" s="171">
        <v>0</v>
      </c>
      <c r="Z50" s="171">
        <v>0</v>
      </c>
      <c r="AA50" s="171">
        <v>0</v>
      </c>
      <c r="AB50" s="179">
        <v>0</v>
      </c>
      <c r="AC50" s="171">
        <v>0</v>
      </c>
      <c r="AD50" s="171">
        <v>0</v>
      </c>
      <c r="AE50" s="171">
        <v>0</v>
      </c>
      <c r="AF50" s="74">
        <v>26600</v>
      </c>
      <c r="AG50" s="74">
        <f t="shared" si="6"/>
        <v>0</v>
      </c>
      <c r="AH50" s="183">
        <v>1022.784</v>
      </c>
      <c r="AI50" s="183">
        <f t="shared" si="4"/>
        <v>41507.984</v>
      </c>
    </row>
    <row r="51" s="4" customFormat="1" ht="27" customHeight="1" spans="1:35">
      <c r="A51" s="159" t="s">
        <v>57</v>
      </c>
      <c r="B51" s="160" t="s">
        <v>62</v>
      </c>
      <c r="C51" s="162" t="s">
        <v>104</v>
      </c>
      <c r="D51" s="165">
        <v>1.13</v>
      </c>
      <c r="E51" s="166">
        <v>1.13</v>
      </c>
      <c r="F51" s="167">
        <v>1.13</v>
      </c>
      <c r="G51" s="171">
        <v>0</v>
      </c>
      <c r="H51" s="171">
        <v>1.13</v>
      </c>
      <c r="I51" s="167">
        <v>0</v>
      </c>
      <c r="J51" s="171">
        <v>0</v>
      </c>
      <c r="K51" s="166">
        <v>0</v>
      </c>
      <c r="L51" s="171">
        <v>0</v>
      </c>
      <c r="M51" s="171">
        <v>0</v>
      </c>
      <c r="N51" s="171">
        <v>0</v>
      </c>
      <c r="O51" s="167">
        <v>0</v>
      </c>
      <c r="P51" s="171">
        <v>0</v>
      </c>
      <c r="Q51" s="171">
        <v>0</v>
      </c>
      <c r="R51" s="171">
        <v>0</v>
      </c>
      <c r="S51" s="171">
        <v>0</v>
      </c>
      <c r="T51" s="171">
        <v>0</v>
      </c>
      <c r="U51" s="178">
        <v>53200</v>
      </c>
      <c r="V51" s="178">
        <f t="shared" si="5"/>
        <v>60116</v>
      </c>
      <c r="W51" s="166">
        <v>0</v>
      </c>
      <c r="X51" s="171">
        <v>0</v>
      </c>
      <c r="Y51" s="171">
        <v>0</v>
      </c>
      <c r="Z51" s="171">
        <v>0</v>
      </c>
      <c r="AA51" s="171">
        <v>0</v>
      </c>
      <c r="AB51" s="179">
        <v>0</v>
      </c>
      <c r="AC51" s="171">
        <v>0</v>
      </c>
      <c r="AD51" s="171">
        <v>0</v>
      </c>
      <c r="AE51" s="171">
        <v>0</v>
      </c>
      <c r="AF51" s="74">
        <v>26600</v>
      </c>
      <c r="AG51" s="74">
        <f t="shared" si="6"/>
        <v>0</v>
      </c>
      <c r="AH51" s="183">
        <v>1518.72</v>
      </c>
      <c r="AI51" s="183">
        <f t="shared" si="4"/>
        <v>61634.72</v>
      </c>
    </row>
    <row r="52" s="4" customFormat="1" ht="27" customHeight="1" spans="1:35">
      <c r="A52" s="159" t="s">
        <v>57</v>
      </c>
      <c r="B52" s="160" t="s">
        <v>62</v>
      </c>
      <c r="C52" s="162" t="s">
        <v>105</v>
      </c>
      <c r="D52" s="165">
        <v>1.1</v>
      </c>
      <c r="E52" s="166">
        <v>1.1</v>
      </c>
      <c r="F52" s="167">
        <v>1.1</v>
      </c>
      <c r="G52" s="171">
        <v>0</v>
      </c>
      <c r="H52" s="171">
        <v>1.1</v>
      </c>
      <c r="I52" s="167">
        <v>0</v>
      </c>
      <c r="J52" s="171">
        <v>0</v>
      </c>
      <c r="K52" s="166">
        <v>0</v>
      </c>
      <c r="L52" s="171">
        <v>0</v>
      </c>
      <c r="M52" s="171">
        <v>0</v>
      </c>
      <c r="N52" s="171">
        <v>0</v>
      </c>
      <c r="O52" s="167">
        <v>0</v>
      </c>
      <c r="P52" s="171">
        <v>0</v>
      </c>
      <c r="Q52" s="171">
        <v>0</v>
      </c>
      <c r="R52" s="171">
        <v>0</v>
      </c>
      <c r="S52" s="171">
        <v>0</v>
      </c>
      <c r="T52" s="171">
        <v>0</v>
      </c>
      <c r="U52" s="178">
        <v>53200</v>
      </c>
      <c r="V52" s="178">
        <f t="shared" si="5"/>
        <v>58520</v>
      </c>
      <c r="W52" s="166">
        <v>0</v>
      </c>
      <c r="X52" s="171">
        <v>0</v>
      </c>
      <c r="Y52" s="171">
        <v>0</v>
      </c>
      <c r="Z52" s="171">
        <v>0</v>
      </c>
      <c r="AA52" s="171">
        <v>0</v>
      </c>
      <c r="AB52" s="179">
        <v>0</v>
      </c>
      <c r="AC52" s="171">
        <v>0</v>
      </c>
      <c r="AD52" s="171">
        <v>0</v>
      </c>
      <c r="AE52" s="171">
        <v>0</v>
      </c>
      <c r="AF52" s="74">
        <v>26600</v>
      </c>
      <c r="AG52" s="74">
        <f t="shared" si="6"/>
        <v>0</v>
      </c>
      <c r="AH52" s="183">
        <v>1478.4</v>
      </c>
      <c r="AI52" s="183">
        <f t="shared" si="4"/>
        <v>59998.4</v>
      </c>
    </row>
    <row r="53" s="4" customFormat="1" ht="27" customHeight="1" spans="1:35">
      <c r="A53" s="159" t="s">
        <v>57</v>
      </c>
      <c r="B53" s="160" t="s">
        <v>62</v>
      </c>
      <c r="C53" s="162" t="s">
        <v>106</v>
      </c>
      <c r="D53" s="165">
        <v>1.348</v>
      </c>
      <c r="E53" s="166">
        <v>1.348</v>
      </c>
      <c r="F53" s="167">
        <v>1.348</v>
      </c>
      <c r="G53" s="171">
        <v>0</v>
      </c>
      <c r="H53" s="171">
        <v>1.348</v>
      </c>
      <c r="I53" s="167">
        <v>0</v>
      </c>
      <c r="J53" s="171">
        <v>0</v>
      </c>
      <c r="K53" s="166">
        <v>0</v>
      </c>
      <c r="L53" s="171">
        <v>0</v>
      </c>
      <c r="M53" s="171">
        <v>0</v>
      </c>
      <c r="N53" s="171">
        <v>0</v>
      </c>
      <c r="O53" s="167">
        <v>0</v>
      </c>
      <c r="P53" s="171">
        <v>0</v>
      </c>
      <c r="Q53" s="171">
        <v>0</v>
      </c>
      <c r="R53" s="171">
        <v>0</v>
      </c>
      <c r="S53" s="171">
        <v>0</v>
      </c>
      <c r="T53" s="171">
        <v>0</v>
      </c>
      <c r="U53" s="178">
        <v>53200</v>
      </c>
      <c r="V53" s="178">
        <f t="shared" si="5"/>
        <v>71713.6</v>
      </c>
      <c r="W53" s="166">
        <v>0</v>
      </c>
      <c r="X53" s="171">
        <v>0</v>
      </c>
      <c r="Y53" s="171">
        <v>0</v>
      </c>
      <c r="Z53" s="171">
        <v>0</v>
      </c>
      <c r="AA53" s="171">
        <v>0</v>
      </c>
      <c r="AB53" s="179">
        <v>0</v>
      </c>
      <c r="AC53" s="171">
        <v>0</v>
      </c>
      <c r="AD53" s="171">
        <v>0</v>
      </c>
      <c r="AE53" s="171">
        <v>0</v>
      </c>
      <c r="AF53" s="74">
        <v>26600</v>
      </c>
      <c r="AG53" s="74">
        <f t="shared" si="6"/>
        <v>0</v>
      </c>
      <c r="AH53" s="183">
        <v>1811.712</v>
      </c>
      <c r="AI53" s="183">
        <f t="shared" si="4"/>
        <v>73525.312</v>
      </c>
    </row>
    <row r="54" s="4" customFormat="1" ht="27" customHeight="1" spans="1:35">
      <c r="A54" s="159" t="s">
        <v>57</v>
      </c>
      <c r="B54" s="160" t="s">
        <v>62</v>
      </c>
      <c r="C54" s="162" t="s">
        <v>107</v>
      </c>
      <c r="D54" s="165">
        <v>1.374</v>
      </c>
      <c r="E54" s="166">
        <v>1.374</v>
      </c>
      <c r="F54" s="167">
        <v>1.374</v>
      </c>
      <c r="G54" s="171">
        <v>0</v>
      </c>
      <c r="H54" s="171">
        <v>1.374</v>
      </c>
      <c r="I54" s="167">
        <v>0</v>
      </c>
      <c r="J54" s="171">
        <v>0</v>
      </c>
      <c r="K54" s="166">
        <v>0</v>
      </c>
      <c r="L54" s="171">
        <v>0</v>
      </c>
      <c r="M54" s="171">
        <v>0</v>
      </c>
      <c r="N54" s="171">
        <v>0</v>
      </c>
      <c r="O54" s="167">
        <v>0</v>
      </c>
      <c r="P54" s="171">
        <v>0</v>
      </c>
      <c r="Q54" s="171">
        <v>0</v>
      </c>
      <c r="R54" s="171">
        <v>0</v>
      </c>
      <c r="S54" s="171">
        <v>0</v>
      </c>
      <c r="T54" s="171">
        <v>0</v>
      </c>
      <c r="U54" s="178">
        <v>53200</v>
      </c>
      <c r="V54" s="178">
        <f t="shared" si="5"/>
        <v>73096.8</v>
      </c>
      <c r="W54" s="166">
        <v>0</v>
      </c>
      <c r="X54" s="171">
        <v>0</v>
      </c>
      <c r="Y54" s="171">
        <v>0</v>
      </c>
      <c r="Z54" s="171">
        <v>0</v>
      </c>
      <c r="AA54" s="171">
        <v>0</v>
      </c>
      <c r="AB54" s="179">
        <v>0</v>
      </c>
      <c r="AC54" s="171">
        <v>0</v>
      </c>
      <c r="AD54" s="171">
        <v>0</v>
      </c>
      <c r="AE54" s="171">
        <v>0</v>
      </c>
      <c r="AF54" s="74">
        <v>26600</v>
      </c>
      <c r="AG54" s="74">
        <f t="shared" si="6"/>
        <v>0</v>
      </c>
      <c r="AH54" s="183">
        <v>1846.656</v>
      </c>
      <c r="AI54" s="183">
        <f t="shared" si="4"/>
        <v>74943.456</v>
      </c>
    </row>
    <row r="55" s="4" customFormat="1" ht="27" customHeight="1" spans="1:35">
      <c r="A55" s="159" t="s">
        <v>57</v>
      </c>
      <c r="B55" s="160" t="s">
        <v>62</v>
      </c>
      <c r="C55" s="162" t="s">
        <v>108</v>
      </c>
      <c r="D55" s="165">
        <v>0.871</v>
      </c>
      <c r="E55" s="166">
        <v>0.871</v>
      </c>
      <c r="F55" s="167">
        <v>0.871</v>
      </c>
      <c r="G55" s="171">
        <v>0</v>
      </c>
      <c r="H55" s="171">
        <v>0.871</v>
      </c>
      <c r="I55" s="167">
        <v>0</v>
      </c>
      <c r="J55" s="171">
        <v>0</v>
      </c>
      <c r="K55" s="166">
        <v>0</v>
      </c>
      <c r="L55" s="171">
        <v>0</v>
      </c>
      <c r="M55" s="171">
        <v>0</v>
      </c>
      <c r="N55" s="171">
        <v>0</v>
      </c>
      <c r="O55" s="167">
        <v>0</v>
      </c>
      <c r="P55" s="171">
        <v>0</v>
      </c>
      <c r="Q55" s="171">
        <v>0</v>
      </c>
      <c r="R55" s="171">
        <v>0</v>
      </c>
      <c r="S55" s="171">
        <v>0</v>
      </c>
      <c r="T55" s="171">
        <v>0</v>
      </c>
      <c r="U55" s="178">
        <v>53200</v>
      </c>
      <c r="V55" s="178">
        <f t="shared" si="5"/>
        <v>46337.2</v>
      </c>
      <c r="W55" s="166">
        <v>0</v>
      </c>
      <c r="X55" s="171">
        <v>0</v>
      </c>
      <c r="Y55" s="171">
        <v>0</v>
      </c>
      <c r="Z55" s="171">
        <v>0</v>
      </c>
      <c r="AA55" s="171">
        <v>0</v>
      </c>
      <c r="AB55" s="179">
        <v>0</v>
      </c>
      <c r="AC55" s="171">
        <v>0</v>
      </c>
      <c r="AD55" s="171">
        <v>0</v>
      </c>
      <c r="AE55" s="171">
        <v>0</v>
      </c>
      <c r="AF55" s="74">
        <v>26600</v>
      </c>
      <c r="AG55" s="74">
        <f t="shared" si="6"/>
        <v>0</v>
      </c>
      <c r="AH55" s="183">
        <v>1170.624</v>
      </c>
      <c r="AI55" s="183">
        <f t="shared" si="4"/>
        <v>47507.824</v>
      </c>
    </row>
    <row r="56" s="4" customFormat="1" ht="27" customHeight="1" spans="1:35">
      <c r="A56" s="159" t="s">
        <v>57</v>
      </c>
      <c r="B56" s="160" t="s">
        <v>62</v>
      </c>
      <c r="C56" s="162" t="s">
        <v>109</v>
      </c>
      <c r="D56" s="165">
        <v>3.548</v>
      </c>
      <c r="E56" s="166">
        <v>3.548</v>
      </c>
      <c r="F56" s="167">
        <v>3.548</v>
      </c>
      <c r="G56" s="171">
        <v>0</v>
      </c>
      <c r="H56" s="171">
        <v>3.548</v>
      </c>
      <c r="I56" s="167">
        <v>0</v>
      </c>
      <c r="J56" s="171">
        <v>0</v>
      </c>
      <c r="K56" s="166">
        <v>0</v>
      </c>
      <c r="L56" s="171">
        <v>0</v>
      </c>
      <c r="M56" s="171">
        <v>0</v>
      </c>
      <c r="N56" s="171">
        <v>0</v>
      </c>
      <c r="O56" s="167">
        <v>0</v>
      </c>
      <c r="P56" s="171">
        <v>0</v>
      </c>
      <c r="Q56" s="171">
        <v>0</v>
      </c>
      <c r="R56" s="171">
        <v>0</v>
      </c>
      <c r="S56" s="171">
        <v>0</v>
      </c>
      <c r="T56" s="171">
        <v>0</v>
      </c>
      <c r="U56" s="178">
        <v>53200</v>
      </c>
      <c r="V56" s="178">
        <f t="shared" si="5"/>
        <v>188753.6</v>
      </c>
      <c r="W56" s="166">
        <v>0</v>
      </c>
      <c r="X56" s="171">
        <v>0</v>
      </c>
      <c r="Y56" s="171">
        <v>0</v>
      </c>
      <c r="Z56" s="171">
        <v>0</v>
      </c>
      <c r="AA56" s="171">
        <v>0</v>
      </c>
      <c r="AB56" s="179">
        <v>0</v>
      </c>
      <c r="AC56" s="171">
        <v>0</v>
      </c>
      <c r="AD56" s="171">
        <v>0</v>
      </c>
      <c r="AE56" s="171">
        <v>0</v>
      </c>
      <c r="AF56" s="74">
        <v>26600</v>
      </c>
      <c r="AG56" s="74">
        <f t="shared" si="6"/>
        <v>0</v>
      </c>
      <c r="AH56" s="183">
        <v>4768.512</v>
      </c>
      <c r="AI56" s="183">
        <f t="shared" si="4"/>
        <v>193522.112</v>
      </c>
    </row>
    <row r="57" s="4" customFormat="1" ht="27" customHeight="1" spans="1:35">
      <c r="A57" s="159" t="s">
        <v>57</v>
      </c>
      <c r="B57" s="160" t="s">
        <v>62</v>
      </c>
      <c r="C57" s="162" t="s">
        <v>110</v>
      </c>
      <c r="D57" s="165">
        <v>1.07</v>
      </c>
      <c r="E57" s="166">
        <v>1.07</v>
      </c>
      <c r="F57" s="167">
        <v>1.07</v>
      </c>
      <c r="G57" s="171">
        <v>0</v>
      </c>
      <c r="H57" s="171">
        <v>1.07</v>
      </c>
      <c r="I57" s="167">
        <v>0</v>
      </c>
      <c r="J57" s="171">
        <v>0</v>
      </c>
      <c r="K57" s="166">
        <v>0</v>
      </c>
      <c r="L57" s="171">
        <v>0</v>
      </c>
      <c r="M57" s="171">
        <v>0</v>
      </c>
      <c r="N57" s="171">
        <v>0</v>
      </c>
      <c r="O57" s="167">
        <v>0</v>
      </c>
      <c r="P57" s="171">
        <v>0</v>
      </c>
      <c r="Q57" s="171">
        <v>0</v>
      </c>
      <c r="R57" s="171">
        <v>0</v>
      </c>
      <c r="S57" s="171">
        <v>0</v>
      </c>
      <c r="T57" s="171">
        <v>0</v>
      </c>
      <c r="U57" s="178">
        <v>53200</v>
      </c>
      <c r="V57" s="178">
        <f t="shared" si="5"/>
        <v>56924</v>
      </c>
      <c r="W57" s="166">
        <v>0</v>
      </c>
      <c r="X57" s="171">
        <v>0</v>
      </c>
      <c r="Y57" s="171">
        <v>0</v>
      </c>
      <c r="Z57" s="171">
        <v>0</v>
      </c>
      <c r="AA57" s="171">
        <v>0</v>
      </c>
      <c r="AB57" s="179">
        <v>0</v>
      </c>
      <c r="AC57" s="171">
        <v>0</v>
      </c>
      <c r="AD57" s="171">
        <v>0</v>
      </c>
      <c r="AE57" s="171">
        <v>0</v>
      </c>
      <c r="AF57" s="74">
        <v>26600</v>
      </c>
      <c r="AG57" s="74">
        <f t="shared" si="6"/>
        <v>0</v>
      </c>
      <c r="AH57" s="183">
        <v>1438.08</v>
      </c>
      <c r="AI57" s="183">
        <f t="shared" si="4"/>
        <v>58362.08</v>
      </c>
    </row>
    <row r="58" s="146" customFormat="1" ht="27" customHeight="1" spans="1:35">
      <c r="A58" s="159" t="s">
        <v>57</v>
      </c>
      <c r="B58" s="160" t="s">
        <v>62</v>
      </c>
      <c r="C58" s="172" t="s">
        <v>111</v>
      </c>
      <c r="D58" s="173">
        <v>1.144</v>
      </c>
      <c r="E58" s="174">
        <v>1.144</v>
      </c>
      <c r="F58" s="107">
        <v>1.144</v>
      </c>
      <c r="G58" s="107">
        <v>0</v>
      </c>
      <c r="H58" s="107">
        <v>1.144</v>
      </c>
      <c r="I58" s="107">
        <v>0</v>
      </c>
      <c r="J58" s="107">
        <v>0</v>
      </c>
      <c r="K58" s="174">
        <v>0</v>
      </c>
      <c r="L58" s="107">
        <v>0</v>
      </c>
      <c r="M58" s="107">
        <v>0</v>
      </c>
      <c r="N58" s="107">
        <v>0</v>
      </c>
      <c r="O58" s="175">
        <v>0</v>
      </c>
      <c r="P58" s="107">
        <v>0</v>
      </c>
      <c r="Q58" s="107">
        <v>0</v>
      </c>
      <c r="R58" s="107">
        <v>0</v>
      </c>
      <c r="S58" s="107">
        <v>0</v>
      </c>
      <c r="T58" s="107">
        <v>0</v>
      </c>
      <c r="U58" s="178">
        <v>53200</v>
      </c>
      <c r="V58" s="178">
        <f t="shared" si="5"/>
        <v>60860.8</v>
      </c>
      <c r="W58" s="166">
        <v>0</v>
      </c>
      <c r="X58" s="107">
        <v>0</v>
      </c>
      <c r="Y58" s="107">
        <v>0</v>
      </c>
      <c r="Z58" s="107">
        <v>0</v>
      </c>
      <c r="AA58" s="107">
        <v>0</v>
      </c>
      <c r="AB58" s="180">
        <v>0</v>
      </c>
      <c r="AC58" s="107">
        <v>0</v>
      </c>
      <c r="AD58" s="107">
        <v>0</v>
      </c>
      <c r="AE58" s="107">
        <v>0</v>
      </c>
      <c r="AF58" s="74">
        <v>26600</v>
      </c>
      <c r="AG58" s="74">
        <f t="shared" si="6"/>
        <v>0</v>
      </c>
      <c r="AH58" s="183">
        <v>1537.536</v>
      </c>
      <c r="AI58" s="183">
        <f t="shared" si="4"/>
        <v>62398.336</v>
      </c>
    </row>
    <row r="59" s="4" customFormat="1" ht="27" customHeight="1" spans="1:35">
      <c r="A59" s="159" t="s">
        <v>57</v>
      </c>
      <c r="B59" s="160" t="s">
        <v>62</v>
      </c>
      <c r="C59" s="162" t="s">
        <v>112</v>
      </c>
      <c r="D59" s="165">
        <v>0.27</v>
      </c>
      <c r="E59" s="166">
        <v>0.27</v>
      </c>
      <c r="F59" s="167">
        <v>0.27</v>
      </c>
      <c r="G59" s="171">
        <v>0</v>
      </c>
      <c r="H59" s="171">
        <v>0.27</v>
      </c>
      <c r="I59" s="167">
        <v>0</v>
      </c>
      <c r="J59" s="171">
        <v>0</v>
      </c>
      <c r="K59" s="166">
        <v>0</v>
      </c>
      <c r="L59" s="171">
        <v>0</v>
      </c>
      <c r="M59" s="171">
        <v>0</v>
      </c>
      <c r="N59" s="171">
        <v>0</v>
      </c>
      <c r="O59" s="167">
        <v>0</v>
      </c>
      <c r="P59" s="171">
        <v>0</v>
      </c>
      <c r="Q59" s="171">
        <v>0</v>
      </c>
      <c r="R59" s="171">
        <v>0</v>
      </c>
      <c r="S59" s="171">
        <v>0</v>
      </c>
      <c r="T59" s="171">
        <v>0</v>
      </c>
      <c r="U59" s="178">
        <v>53200</v>
      </c>
      <c r="V59" s="178">
        <f t="shared" si="5"/>
        <v>14364</v>
      </c>
      <c r="W59" s="166">
        <v>0</v>
      </c>
      <c r="X59" s="171">
        <v>0</v>
      </c>
      <c r="Y59" s="171">
        <v>0</v>
      </c>
      <c r="Z59" s="171">
        <v>0</v>
      </c>
      <c r="AA59" s="171">
        <v>0</v>
      </c>
      <c r="AB59" s="179">
        <v>0</v>
      </c>
      <c r="AC59" s="171">
        <v>0</v>
      </c>
      <c r="AD59" s="171">
        <v>0</v>
      </c>
      <c r="AE59" s="171">
        <v>0</v>
      </c>
      <c r="AF59" s="74">
        <v>26600</v>
      </c>
      <c r="AG59" s="74">
        <f t="shared" si="6"/>
        <v>0</v>
      </c>
      <c r="AH59" s="183">
        <v>362.88</v>
      </c>
      <c r="AI59" s="183">
        <f t="shared" si="4"/>
        <v>14726.88</v>
      </c>
    </row>
    <row r="60" s="4" customFormat="1" ht="27" customHeight="1" spans="1:35">
      <c r="A60" s="159" t="s">
        <v>57</v>
      </c>
      <c r="B60" s="160" t="s">
        <v>62</v>
      </c>
      <c r="C60" s="162" t="s">
        <v>113</v>
      </c>
      <c r="D60" s="165">
        <v>0.586</v>
      </c>
      <c r="E60" s="166">
        <v>0.586</v>
      </c>
      <c r="F60" s="167">
        <v>0.586</v>
      </c>
      <c r="G60" s="171">
        <v>0</v>
      </c>
      <c r="H60" s="171">
        <v>0.586</v>
      </c>
      <c r="I60" s="167">
        <v>0</v>
      </c>
      <c r="J60" s="171">
        <v>0</v>
      </c>
      <c r="K60" s="166">
        <v>0</v>
      </c>
      <c r="L60" s="171">
        <v>0</v>
      </c>
      <c r="M60" s="171">
        <v>0</v>
      </c>
      <c r="N60" s="171">
        <v>0</v>
      </c>
      <c r="O60" s="167">
        <v>0</v>
      </c>
      <c r="P60" s="171">
        <v>0</v>
      </c>
      <c r="Q60" s="171">
        <v>0</v>
      </c>
      <c r="R60" s="171">
        <v>0</v>
      </c>
      <c r="S60" s="171">
        <v>0</v>
      </c>
      <c r="T60" s="171">
        <v>0</v>
      </c>
      <c r="U60" s="178">
        <v>53200</v>
      </c>
      <c r="V60" s="178">
        <f t="shared" si="5"/>
        <v>31175.2</v>
      </c>
      <c r="W60" s="166">
        <v>0</v>
      </c>
      <c r="X60" s="171">
        <v>0</v>
      </c>
      <c r="Y60" s="171">
        <v>0</v>
      </c>
      <c r="Z60" s="171">
        <v>0</v>
      </c>
      <c r="AA60" s="171">
        <v>0</v>
      </c>
      <c r="AB60" s="179">
        <v>0</v>
      </c>
      <c r="AC60" s="171">
        <v>0</v>
      </c>
      <c r="AD60" s="171">
        <v>0</v>
      </c>
      <c r="AE60" s="171">
        <v>0</v>
      </c>
      <c r="AF60" s="74">
        <v>26600</v>
      </c>
      <c r="AG60" s="74">
        <f t="shared" si="6"/>
        <v>0</v>
      </c>
      <c r="AH60" s="183">
        <v>787.584</v>
      </c>
      <c r="AI60" s="183">
        <f t="shared" si="4"/>
        <v>31962.784</v>
      </c>
    </row>
    <row r="61" s="4" customFormat="1" ht="27" customHeight="1" spans="1:35">
      <c r="A61" s="159" t="s">
        <v>57</v>
      </c>
      <c r="B61" s="160" t="s">
        <v>62</v>
      </c>
      <c r="C61" s="162" t="s">
        <v>114</v>
      </c>
      <c r="D61" s="165">
        <v>0.278</v>
      </c>
      <c r="E61" s="166">
        <v>0.278</v>
      </c>
      <c r="F61" s="167">
        <v>0.278</v>
      </c>
      <c r="G61" s="171">
        <v>0</v>
      </c>
      <c r="H61" s="171">
        <v>0.278</v>
      </c>
      <c r="I61" s="167">
        <v>0</v>
      </c>
      <c r="J61" s="171">
        <v>0</v>
      </c>
      <c r="K61" s="166">
        <v>0</v>
      </c>
      <c r="L61" s="171">
        <v>0</v>
      </c>
      <c r="M61" s="171">
        <v>0</v>
      </c>
      <c r="N61" s="171">
        <v>0</v>
      </c>
      <c r="O61" s="167">
        <v>0</v>
      </c>
      <c r="P61" s="171">
        <v>0</v>
      </c>
      <c r="Q61" s="171">
        <v>0</v>
      </c>
      <c r="R61" s="171">
        <v>0</v>
      </c>
      <c r="S61" s="171">
        <v>0</v>
      </c>
      <c r="T61" s="171">
        <v>0</v>
      </c>
      <c r="U61" s="178">
        <v>53200</v>
      </c>
      <c r="V61" s="178">
        <f t="shared" si="5"/>
        <v>14789.6</v>
      </c>
      <c r="W61" s="166">
        <v>0</v>
      </c>
      <c r="X61" s="171">
        <v>0</v>
      </c>
      <c r="Y61" s="171">
        <v>0</v>
      </c>
      <c r="Z61" s="171">
        <v>0</v>
      </c>
      <c r="AA61" s="171">
        <v>0</v>
      </c>
      <c r="AB61" s="179">
        <v>0</v>
      </c>
      <c r="AC61" s="171">
        <v>0</v>
      </c>
      <c r="AD61" s="171">
        <v>0</v>
      </c>
      <c r="AE61" s="171">
        <v>0</v>
      </c>
      <c r="AF61" s="74">
        <v>26600</v>
      </c>
      <c r="AG61" s="74">
        <f t="shared" si="6"/>
        <v>0</v>
      </c>
      <c r="AH61" s="183">
        <v>373.632</v>
      </c>
      <c r="AI61" s="183">
        <f t="shared" si="4"/>
        <v>15163.232</v>
      </c>
    </row>
    <row r="62" s="4" customFormat="1" ht="27" customHeight="1" spans="1:35">
      <c r="A62" s="159" t="s">
        <v>57</v>
      </c>
      <c r="B62" s="160" t="s">
        <v>62</v>
      </c>
      <c r="C62" s="162" t="s">
        <v>115</v>
      </c>
      <c r="D62" s="165">
        <v>0.416</v>
      </c>
      <c r="E62" s="166">
        <v>0.416</v>
      </c>
      <c r="F62" s="167">
        <v>0</v>
      </c>
      <c r="G62" s="171">
        <v>0</v>
      </c>
      <c r="H62" s="171">
        <v>0</v>
      </c>
      <c r="I62" s="167">
        <v>0</v>
      </c>
      <c r="J62" s="171">
        <v>0</v>
      </c>
      <c r="K62" s="166">
        <v>0.416</v>
      </c>
      <c r="L62" s="171">
        <v>0</v>
      </c>
      <c r="M62" s="171">
        <v>0</v>
      </c>
      <c r="N62" s="171">
        <v>0.416</v>
      </c>
      <c r="O62" s="167">
        <v>0</v>
      </c>
      <c r="P62" s="171">
        <v>0</v>
      </c>
      <c r="Q62" s="171">
        <v>0</v>
      </c>
      <c r="R62" s="171">
        <v>0</v>
      </c>
      <c r="S62" s="171">
        <v>0</v>
      </c>
      <c r="T62" s="171">
        <v>0</v>
      </c>
      <c r="U62" s="178">
        <v>53200</v>
      </c>
      <c r="V62" s="178">
        <f t="shared" si="5"/>
        <v>22131.2</v>
      </c>
      <c r="W62" s="166">
        <v>0</v>
      </c>
      <c r="X62" s="171">
        <v>0</v>
      </c>
      <c r="Y62" s="171">
        <v>0</v>
      </c>
      <c r="Z62" s="171">
        <v>0</v>
      </c>
      <c r="AA62" s="171">
        <v>0</v>
      </c>
      <c r="AB62" s="179">
        <v>0</v>
      </c>
      <c r="AC62" s="171">
        <v>0</v>
      </c>
      <c r="AD62" s="171">
        <v>0</v>
      </c>
      <c r="AE62" s="171">
        <v>0</v>
      </c>
      <c r="AF62" s="74">
        <v>26600</v>
      </c>
      <c r="AG62" s="74">
        <f t="shared" si="6"/>
        <v>0</v>
      </c>
      <c r="AH62" s="183">
        <v>748.8</v>
      </c>
      <c r="AI62" s="183">
        <f t="shared" si="4"/>
        <v>22880</v>
      </c>
    </row>
    <row r="63" s="4" customFormat="1" ht="27" customHeight="1" spans="1:35">
      <c r="A63" s="159" t="s">
        <v>57</v>
      </c>
      <c r="B63" s="160" t="s">
        <v>62</v>
      </c>
      <c r="C63" s="162" t="s">
        <v>116</v>
      </c>
      <c r="D63" s="165">
        <v>5.25</v>
      </c>
      <c r="E63" s="166">
        <v>5.25</v>
      </c>
      <c r="F63" s="167">
        <v>1.374</v>
      </c>
      <c r="G63" s="171">
        <v>0</v>
      </c>
      <c r="H63" s="171">
        <v>1.374</v>
      </c>
      <c r="I63" s="167">
        <v>0</v>
      </c>
      <c r="J63" s="171">
        <v>0</v>
      </c>
      <c r="K63" s="166">
        <v>3.876</v>
      </c>
      <c r="L63" s="171">
        <v>2.372</v>
      </c>
      <c r="M63" s="171">
        <v>0</v>
      </c>
      <c r="N63" s="171">
        <v>1.504</v>
      </c>
      <c r="O63" s="167">
        <v>0</v>
      </c>
      <c r="P63" s="171">
        <v>0</v>
      </c>
      <c r="Q63" s="171">
        <v>0</v>
      </c>
      <c r="R63" s="171">
        <v>0</v>
      </c>
      <c r="S63" s="171">
        <v>0</v>
      </c>
      <c r="T63" s="171">
        <v>0</v>
      </c>
      <c r="U63" s="178">
        <v>53200</v>
      </c>
      <c r="V63" s="178">
        <f t="shared" si="5"/>
        <v>279300</v>
      </c>
      <c r="W63" s="166">
        <v>0</v>
      </c>
      <c r="X63" s="171">
        <v>0</v>
      </c>
      <c r="Y63" s="171">
        <v>0</v>
      </c>
      <c r="Z63" s="171">
        <v>0</v>
      </c>
      <c r="AA63" s="171">
        <v>0</v>
      </c>
      <c r="AB63" s="179">
        <v>0</v>
      </c>
      <c r="AC63" s="171">
        <v>0</v>
      </c>
      <c r="AD63" s="171">
        <v>0</v>
      </c>
      <c r="AE63" s="171">
        <v>0</v>
      </c>
      <c r="AF63" s="74">
        <v>26600</v>
      </c>
      <c r="AG63" s="74">
        <f t="shared" si="6"/>
        <v>0</v>
      </c>
      <c r="AH63" s="183">
        <v>15227.856</v>
      </c>
      <c r="AI63" s="183">
        <f t="shared" si="4"/>
        <v>294527.856</v>
      </c>
    </row>
    <row r="64" s="4" customFormat="1" ht="27" customHeight="1" spans="1:35">
      <c r="A64" s="159" t="s">
        <v>57</v>
      </c>
      <c r="B64" s="160" t="s">
        <v>62</v>
      </c>
      <c r="C64" s="162" t="s">
        <v>117</v>
      </c>
      <c r="D64" s="165">
        <v>5.262</v>
      </c>
      <c r="E64" s="166">
        <v>5.262</v>
      </c>
      <c r="F64" s="167">
        <v>0.298</v>
      </c>
      <c r="G64" s="171">
        <v>0</v>
      </c>
      <c r="H64" s="171">
        <v>0.298</v>
      </c>
      <c r="I64" s="167">
        <v>0</v>
      </c>
      <c r="J64" s="171">
        <v>0</v>
      </c>
      <c r="K64" s="166">
        <v>4.964</v>
      </c>
      <c r="L64" s="171">
        <v>4.964</v>
      </c>
      <c r="M64" s="171">
        <v>0</v>
      </c>
      <c r="N64" s="171">
        <v>0</v>
      </c>
      <c r="O64" s="167">
        <v>0</v>
      </c>
      <c r="P64" s="171">
        <v>0</v>
      </c>
      <c r="Q64" s="171">
        <v>0</v>
      </c>
      <c r="R64" s="171">
        <v>0</v>
      </c>
      <c r="S64" s="171">
        <v>0</v>
      </c>
      <c r="T64" s="171">
        <v>0</v>
      </c>
      <c r="U64" s="178">
        <v>53200</v>
      </c>
      <c r="V64" s="178">
        <f t="shared" si="5"/>
        <v>279938.4</v>
      </c>
      <c r="W64" s="166">
        <v>0</v>
      </c>
      <c r="X64" s="171">
        <v>0</v>
      </c>
      <c r="Y64" s="171">
        <v>0</v>
      </c>
      <c r="Z64" s="171">
        <v>0</v>
      </c>
      <c r="AA64" s="171">
        <v>0</v>
      </c>
      <c r="AB64" s="179">
        <v>0</v>
      </c>
      <c r="AC64" s="171">
        <v>0</v>
      </c>
      <c r="AD64" s="171">
        <v>0</v>
      </c>
      <c r="AE64" s="171">
        <v>0</v>
      </c>
      <c r="AF64" s="74">
        <v>26600</v>
      </c>
      <c r="AG64" s="74">
        <f t="shared" si="6"/>
        <v>0</v>
      </c>
      <c r="AH64" s="183">
        <v>22738.512</v>
      </c>
      <c r="AI64" s="183">
        <f t="shared" si="4"/>
        <v>302676.912</v>
      </c>
    </row>
    <row r="65" s="4" customFormat="1" ht="27" customHeight="1" spans="1:35">
      <c r="A65" s="159" t="s">
        <v>57</v>
      </c>
      <c r="B65" s="160" t="s">
        <v>62</v>
      </c>
      <c r="C65" s="162" t="s">
        <v>118</v>
      </c>
      <c r="D65" s="165">
        <v>1.738</v>
      </c>
      <c r="E65" s="166">
        <v>1.738</v>
      </c>
      <c r="F65" s="167">
        <v>1.738</v>
      </c>
      <c r="G65" s="171">
        <v>0</v>
      </c>
      <c r="H65" s="171">
        <v>1.738</v>
      </c>
      <c r="I65" s="167">
        <v>0</v>
      </c>
      <c r="J65" s="171">
        <v>0</v>
      </c>
      <c r="K65" s="166">
        <v>0</v>
      </c>
      <c r="L65" s="171">
        <v>0</v>
      </c>
      <c r="M65" s="171">
        <v>0</v>
      </c>
      <c r="N65" s="171">
        <v>0</v>
      </c>
      <c r="O65" s="167">
        <v>0</v>
      </c>
      <c r="P65" s="171">
        <v>0</v>
      </c>
      <c r="Q65" s="171">
        <v>0</v>
      </c>
      <c r="R65" s="171">
        <v>0</v>
      </c>
      <c r="S65" s="171">
        <v>0</v>
      </c>
      <c r="T65" s="171">
        <v>0</v>
      </c>
      <c r="U65" s="178">
        <v>53200</v>
      </c>
      <c r="V65" s="178">
        <f t="shared" si="5"/>
        <v>92461.6</v>
      </c>
      <c r="W65" s="166">
        <v>0</v>
      </c>
      <c r="X65" s="171">
        <v>0</v>
      </c>
      <c r="Y65" s="171">
        <v>0</v>
      </c>
      <c r="Z65" s="171">
        <v>0</v>
      </c>
      <c r="AA65" s="171">
        <v>0</v>
      </c>
      <c r="AB65" s="179">
        <v>0</v>
      </c>
      <c r="AC65" s="171">
        <v>0</v>
      </c>
      <c r="AD65" s="171">
        <v>0</v>
      </c>
      <c r="AE65" s="171">
        <v>0</v>
      </c>
      <c r="AF65" s="74">
        <v>26600</v>
      </c>
      <c r="AG65" s="74">
        <f t="shared" si="6"/>
        <v>0</v>
      </c>
      <c r="AH65" s="183">
        <v>2335.872</v>
      </c>
      <c r="AI65" s="183">
        <f t="shared" si="4"/>
        <v>94797.472</v>
      </c>
    </row>
    <row r="66" s="4" customFormat="1" ht="27" customHeight="1" spans="1:35">
      <c r="A66" s="159" t="s">
        <v>57</v>
      </c>
      <c r="B66" s="160" t="s">
        <v>62</v>
      </c>
      <c r="C66" s="162" t="s">
        <v>119</v>
      </c>
      <c r="D66" s="165">
        <v>1.342</v>
      </c>
      <c r="E66" s="166">
        <v>1.342</v>
      </c>
      <c r="F66" s="167">
        <v>1.342</v>
      </c>
      <c r="G66" s="171">
        <v>0</v>
      </c>
      <c r="H66" s="171">
        <v>1.342</v>
      </c>
      <c r="I66" s="167">
        <v>0</v>
      </c>
      <c r="J66" s="171">
        <v>0</v>
      </c>
      <c r="K66" s="166">
        <v>0</v>
      </c>
      <c r="L66" s="171">
        <v>0</v>
      </c>
      <c r="M66" s="171">
        <v>0</v>
      </c>
      <c r="N66" s="171">
        <v>0</v>
      </c>
      <c r="O66" s="167">
        <v>0</v>
      </c>
      <c r="P66" s="171">
        <v>0</v>
      </c>
      <c r="Q66" s="171">
        <v>0</v>
      </c>
      <c r="R66" s="171">
        <v>0</v>
      </c>
      <c r="S66" s="171">
        <v>0</v>
      </c>
      <c r="T66" s="171">
        <v>0</v>
      </c>
      <c r="U66" s="178">
        <v>53200</v>
      </c>
      <c r="V66" s="178">
        <f t="shared" si="5"/>
        <v>71394.4</v>
      </c>
      <c r="W66" s="166">
        <v>0</v>
      </c>
      <c r="X66" s="171">
        <v>0</v>
      </c>
      <c r="Y66" s="171">
        <v>0</v>
      </c>
      <c r="Z66" s="171">
        <v>0</v>
      </c>
      <c r="AA66" s="171">
        <v>0</v>
      </c>
      <c r="AB66" s="179">
        <v>0</v>
      </c>
      <c r="AC66" s="171">
        <v>0</v>
      </c>
      <c r="AD66" s="171">
        <v>0</v>
      </c>
      <c r="AE66" s="171">
        <v>0</v>
      </c>
      <c r="AF66" s="74">
        <v>26600</v>
      </c>
      <c r="AG66" s="74">
        <f t="shared" si="6"/>
        <v>0</v>
      </c>
      <c r="AH66" s="183">
        <v>1803.648</v>
      </c>
      <c r="AI66" s="183">
        <f t="shared" si="4"/>
        <v>73198.048</v>
      </c>
    </row>
    <row r="67" s="4" customFormat="1" ht="27" customHeight="1" spans="1:35">
      <c r="A67" s="159" t="s">
        <v>57</v>
      </c>
      <c r="B67" s="160" t="s">
        <v>62</v>
      </c>
      <c r="C67" s="162" t="s">
        <v>120</v>
      </c>
      <c r="D67" s="165">
        <v>0.507</v>
      </c>
      <c r="E67" s="166">
        <v>0.507</v>
      </c>
      <c r="F67" s="167">
        <v>0.507</v>
      </c>
      <c r="G67" s="171">
        <v>0</v>
      </c>
      <c r="H67" s="171">
        <v>0.507</v>
      </c>
      <c r="I67" s="167">
        <v>0</v>
      </c>
      <c r="J67" s="171">
        <v>0</v>
      </c>
      <c r="K67" s="166">
        <v>0</v>
      </c>
      <c r="L67" s="171">
        <v>0</v>
      </c>
      <c r="M67" s="171">
        <v>0</v>
      </c>
      <c r="N67" s="171">
        <v>0</v>
      </c>
      <c r="O67" s="167">
        <v>0</v>
      </c>
      <c r="P67" s="171">
        <v>0</v>
      </c>
      <c r="Q67" s="171">
        <v>0</v>
      </c>
      <c r="R67" s="171">
        <v>0</v>
      </c>
      <c r="S67" s="171">
        <v>0</v>
      </c>
      <c r="T67" s="171">
        <v>0</v>
      </c>
      <c r="U67" s="178">
        <v>53200</v>
      </c>
      <c r="V67" s="178">
        <f t="shared" si="5"/>
        <v>26972.4</v>
      </c>
      <c r="W67" s="166">
        <v>0</v>
      </c>
      <c r="X67" s="171">
        <v>0</v>
      </c>
      <c r="Y67" s="171">
        <v>0</v>
      </c>
      <c r="Z67" s="171">
        <v>0</v>
      </c>
      <c r="AA67" s="171">
        <v>0</v>
      </c>
      <c r="AB67" s="179">
        <v>0</v>
      </c>
      <c r="AC67" s="171">
        <v>0</v>
      </c>
      <c r="AD67" s="171">
        <v>0</v>
      </c>
      <c r="AE67" s="171">
        <v>0</v>
      </c>
      <c r="AF67" s="74">
        <v>26600</v>
      </c>
      <c r="AG67" s="74">
        <f t="shared" si="6"/>
        <v>0</v>
      </c>
      <c r="AH67" s="183">
        <v>681.408</v>
      </c>
      <c r="AI67" s="183">
        <f t="shared" si="4"/>
        <v>27653.808</v>
      </c>
    </row>
    <row r="68" s="4" customFormat="1" ht="27" customHeight="1" spans="1:35">
      <c r="A68" s="159" t="s">
        <v>57</v>
      </c>
      <c r="B68" s="160" t="s">
        <v>62</v>
      </c>
      <c r="C68" s="162" t="s">
        <v>121</v>
      </c>
      <c r="D68" s="165">
        <v>0.763</v>
      </c>
      <c r="E68" s="166">
        <v>0.763</v>
      </c>
      <c r="F68" s="167">
        <v>0.763</v>
      </c>
      <c r="G68" s="171">
        <v>0</v>
      </c>
      <c r="H68" s="171">
        <v>0.763</v>
      </c>
      <c r="I68" s="167">
        <v>0</v>
      </c>
      <c r="J68" s="171">
        <v>0</v>
      </c>
      <c r="K68" s="166">
        <v>0</v>
      </c>
      <c r="L68" s="171">
        <v>0</v>
      </c>
      <c r="M68" s="171">
        <v>0</v>
      </c>
      <c r="N68" s="171">
        <v>0</v>
      </c>
      <c r="O68" s="167">
        <v>0</v>
      </c>
      <c r="P68" s="171">
        <v>0</v>
      </c>
      <c r="Q68" s="171">
        <v>0</v>
      </c>
      <c r="R68" s="171">
        <v>0</v>
      </c>
      <c r="S68" s="171">
        <v>0</v>
      </c>
      <c r="T68" s="171">
        <v>0</v>
      </c>
      <c r="U68" s="178">
        <v>53200</v>
      </c>
      <c r="V68" s="178">
        <f t="shared" si="5"/>
        <v>40591.6</v>
      </c>
      <c r="W68" s="166">
        <v>0</v>
      </c>
      <c r="X68" s="171">
        <v>0</v>
      </c>
      <c r="Y68" s="171">
        <v>0</v>
      </c>
      <c r="Z68" s="171">
        <v>0</v>
      </c>
      <c r="AA68" s="171">
        <v>0</v>
      </c>
      <c r="AB68" s="179">
        <v>0</v>
      </c>
      <c r="AC68" s="171">
        <v>0</v>
      </c>
      <c r="AD68" s="171">
        <v>0</v>
      </c>
      <c r="AE68" s="171">
        <v>0</v>
      </c>
      <c r="AF68" s="74">
        <v>26600</v>
      </c>
      <c r="AG68" s="74">
        <f t="shared" si="6"/>
        <v>0</v>
      </c>
      <c r="AH68" s="183">
        <v>1025.472</v>
      </c>
      <c r="AI68" s="183">
        <f t="shared" si="4"/>
        <v>41617.072</v>
      </c>
    </row>
    <row r="69" s="4" customFormat="1" ht="27" customHeight="1" spans="1:35">
      <c r="A69" s="159" t="s">
        <v>57</v>
      </c>
      <c r="B69" s="160" t="s">
        <v>62</v>
      </c>
      <c r="C69" s="162" t="s">
        <v>122</v>
      </c>
      <c r="D69" s="165">
        <v>0.718</v>
      </c>
      <c r="E69" s="166">
        <v>0.718</v>
      </c>
      <c r="F69" s="167">
        <v>0.718</v>
      </c>
      <c r="G69" s="171">
        <v>0</v>
      </c>
      <c r="H69" s="171">
        <v>0.718</v>
      </c>
      <c r="I69" s="167">
        <v>0</v>
      </c>
      <c r="J69" s="171">
        <v>0</v>
      </c>
      <c r="K69" s="166">
        <v>0</v>
      </c>
      <c r="L69" s="171">
        <v>0</v>
      </c>
      <c r="M69" s="171">
        <v>0</v>
      </c>
      <c r="N69" s="171">
        <v>0</v>
      </c>
      <c r="O69" s="167">
        <v>0</v>
      </c>
      <c r="P69" s="171">
        <v>0</v>
      </c>
      <c r="Q69" s="171">
        <v>0</v>
      </c>
      <c r="R69" s="171">
        <v>0</v>
      </c>
      <c r="S69" s="171">
        <v>0</v>
      </c>
      <c r="T69" s="171">
        <v>0</v>
      </c>
      <c r="U69" s="178">
        <v>53200</v>
      </c>
      <c r="V69" s="178">
        <f t="shared" si="5"/>
        <v>38197.6</v>
      </c>
      <c r="W69" s="166">
        <v>0</v>
      </c>
      <c r="X69" s="171">
        <v>0</v>
      </c>
      <c r="Y69" s="171">
        <v>0</v>
      </c>
      <c r="Z69" s="171">
        <v>0</v>
      </c>
      <c r="AA69" s="171">
        <v>0</v>
      </c>
      <c r="AB69" s="179">
        <v>0</v>
      </c>
      <c r="AC69" s="171">
        <v>0</v>
      </c>
      <c r="AD69" s="171">
        <v>0</v>
      </c>
      <c r="AE69" s="171">
        <v>0</v>
      </c>
      <c r="AF69" s="74">
        <v>26600</v>
      </c>
      <c r="AG69" s="74">
        <f t="shared" si="6"/>
        <v>0</v>
      </c>
      <c r="AH69" s="183">
        <v>964.992</v>
      </c>
      <c r="AI69" s="183">
        <f t="shared" si="4"/>
        <v>39162.592</v>
      </c>
    </row>
    <row r="70" s="4" customFormat="1" ht="27" customHeight="1" spans="1:35">
      <c r="A70" s="159" t="s">
        <v>57</v>
      </c>
      <c r="B70" s="160" t="s">
        <v>62</v>
      </c>
      <c r="C70" s="162" t="s">
        <v>123</v>
      </c>
      <c r="D70" s="165">
        <v>0.906</v>
      </c>
      <c r="E70" s="166">
        <v>0.906</v>
      </c>
      <c r="F70" s="167">
        <v>0.906</v>
      </c>
      <c r="G70" s="171">
        <v>0</v>
      </c>
      <c r="H70" s="171">
        <v>0.906</v>
      </c>
      <c r="I70" s="167">
        <v>0</v>
      </c>
      <c r="J70" s="171">
        <v>0</v>
      </c>
      <c r="K70" s="166">
        <v>0</v>
      </c>
      <c r="L70" s="171">
        <v>0</v>
      </c>
      <c r="M70" s="171">
        <v>0</v>
      </c>
      <c r="N70" s="171">
        <v>0</v>
      </c>
      <c r="O70" s="167">
        <v>0</v>
      </c>
      <c r="P70" s="171">
        <v>0</v>
      </c>
      <c r="Q70" s="171">
        <v>0</v>
      </c>
      <c r="R70" s="171">
        <v>0</v>
      </c>
      <c r="S70" s="171">
        <v>0</v>
      </c>
      <c r="T70" s="171">
        <v>0</v>
      </c>
      <c r="U70" s="178">
        <v>53200</v>
      </c>
      <c r="V70" s="178">
        <f t="shared" si="5"/>
        <v>48199.2</v>
      </c>
      <c r="W70" s="166">
        <v>0</v>
      </c>
      <c r="X70" s="171">
        <v>0</v>
      </c>
      <c r="Y70" s="171">
        <v>0</v>
      </c>
      <c r="Z70" s="171">
        <v>0</v>
      </c>
      <c r="AA70" s="171">
        <v>0</v>
      </c>
      <c r="AB70" s="179">
        <v>0</v>
      </c>
      <c r="AC70" s="171">
        <v>0</v>
      </c>
      <c r="AD70" s="171">
        <v>0</v>
      </c>
      <c r="AE70" s="171">
        <v>0</v>
      </c>
      <c r="AF70" s="74">
        <v>26600</v>
      </c>
      <c r="AG70" s="74">
        <f t="shared" si="6"/>
        <v>0</v>
      </c>
      <c r="AH70" s="183">
        <v>1217.664</v>
      </c>
      <c r="AI70" s="183">
        <f t="shared" si="4"/>
        <v>49416.864</v>
      </c>
    </row>
    <row r="71" s="4" customFormat="1" ht="27" customHeight="1" spans="1:35">
      <c r="A71" s="159" t="s">
        <v>57</v>
      </c>
      <c r="B71" s="160" t="s">
        <v>62</v>
      </c>
      <c r="C71" s="162" t="s">
        <v>124</v>
      </c>
      <c r="D71" s="165">
        <v>0.233</v>
      </c>
      <c r="E71" s="166">
        <v>0.233</v>
      </c>
      <c r="F71" s="167">
        <v>0.233</v>
      </c>
      <c r="G71" s="171">
        <v>0</v>
      </c>
      <c r="H71" s="171">
        <v>0.233</v>
      </c>
      <c r="I71" s="167">
        <v>0</v>
      </c>
      <c r="J71" s="171">
        <v>0</v>
      </c>
      <c r="K71" s="166">
        <v>0</v>
      </c>
      <c r="L71" s="171">
        <v>0</v>
      </c>
      <c r="M71" s="171">
        <v>0</v>
      </c>
      <c r="N71" s="171">
        <v>0</v>
      </c>
      <c r="O71" s="167">
        <v>0</v>
      </c>
      <c r="P71" s="171">
        <v>0</v>
      </c>
      <c r="Q71" s="171">
        <v>0</v>
      </c>
      <c r="R71" s="171">
        <v>0</v>
      </c>
      <c r="S71" s="171">
        <v>0</v>
      </c>
      <c r="T71" s="171">
        <v>0</v>
      </c>
      <c r="U71" s="178">
        <v>53200</v>
      </c>
      <c r="V71" s="178">
        <f t="shared" si="5"/>
        <v>12395.6</v>
      </c>
      <c r="W71" s="166">
        <v>0</v>
      </c>
      <c r="X71" s="171">
        <v>0</v>
      </c>
      <c r="Y71" s="171">
        <v>0</v>
      </c>
      <c r="Z71" s="171">
        <v>0</v>
      </c>
      <c r="AA71" s="171">
        <v>0</v>
      </c>
      <c r="AB71" s="179">
        <v>0</v>
      </c>
      <c r="AC71" s="171">
        <v>0</v>
      </c>
      <c r="AD71" s="171">
        <v>0</v>
      </c>
      <c r="AE71" s="171">
        <v>0</v>
      </c>
      <c r="AF71" s="74">
        <v>26600</v>
      </c>
      <c r="AG71" s="74">
        <f t="shared" si="6"/>
        <v>0</v>
      </c>
      <c r="AH71" s="183">
        <v>313.152</v>
      </c>
      <c r="AI71" s="183">
        <f t="shared" si="4"/>
        <v>12708.752</v>
      </c>
    </row>
    <row r="72" s="4" customFormat="1" ht="27" customHeight="1" spans="1:35">
      <c r="A72" s="159" t="s">
        <v>57</v>
      </c>
      <c r="B72" s="160" t="s">
        <v>62</v>
      </c>
      <c r="C72" s="162" t="s">
        <v>125</v>
      </c>
      <c r="D72" s="165">
        <v>4.492</v>
      </c>
      <c r="E72" s="166">
        <v>4.492</v>
      </c>
      <c r="F72" s="167">
        <v>1.118</v>
      </c>
      <c r="G72" s="171">
        <v>0</v>
      </c>
      <c r="H72" s="171">
        <v>1.118</v>
      </c>
      <c r="I72" s="167">
        <v>0</v>
      </c>
      <c r="J72" s="171">
        <v>0</v>
      </c>
      <c r="K72" s="166">
        <v>3.374</v>
      </c>
      <c r="L72" s="171">
        <v>0</v>
      </c>
      <c r="M72" s="171">
        <v>0</v>
      </c>
      <c r="N72" s="171">
        <v>3.374</v>
      </c>
      <c r="O72" s="167">
        <v>0</v>
      </c>
      <c r="P72" s="171">
        <v>0</v>
      </c>
      <c r="Q72" s="171">
        <v>0</v>
      </c>
      <c r="R72" s="171">
        <v>0</v>
      </c>
      <c r="S72" s="171">
        <v>0</v>
      </c>
      <c r="T72" s="171">
        <v>0</v>
      </c>
      <c r="U72" s="178">
        <v>53200</v>
      </c>
      <c r="V72" s="178">
        <f t="shared" si="5"/>
        <v>238974.4</v>
      </c>
      <c r="W72" s="166">
        <v>0</v>
      </c>
      <c r="X72" s="171">
        <v>0</v>
      </c>
      <c r="Y72" s="171">
        <v>0</v>
      </c>
      <c r="Z72" s="171">
        <v>0</v>
      </c>
      <c r="AA72" s="171">
        <v>0</v>
      </c>
      <c r="AB72" s="179">
        <v>0</v>
      </c>
      <c r="AC72" s="171">
        <v>0</v>
      </c>
      <c r="AD72" s="171">
        <v>0</v>
      </c>
      <c r="AE72" s="171">
        <v>0</v>
      </c>
      <c r="AF72" s="74">
        <v>26600</v>
      </c>
      <c r="AG72" s="74">
        <f t="shared" si="6"/>
        <v>0</v>
      </c>
      <c r="AH72" s="183">
        <v>7575.792</v>
      </c>
      <c r="AI72" s="183">
        <f t="shared" ref="AI72:AI90" si="7">V72+AG72+AH72</f>
        <v>246550.192</v>
      </c>
    </row>
    <row r="73" s="4" customFormat="1" ht="27" customHeight="1" spans="1:35">
      <c r="A73" s="159" t="s">
        <v>57</v>
      </c>
      <c r="B73" s="160" t="s">
        <v>62</v>
      </c>
      <c r="C73" s="162" t="s">
        <v>126</v>
      </c>
      <c r="D73" s="165">
        <v>0.331</v>
      </c>
      <c r="E73" s="166">
        <v>0.331</v>
      </c>
      <c r="F73" s="167">
        <v>0.331</v>
      </c>
      <c r="G73" s="171">
        <v>0</v>
      </c>
      <c r="H73" s="171">
        <v>0.331</v>
      </c>
      <c r="I73" s="167">
        <v>0</v>
      </c>
      <c r="J73" s="171">
        <v>0</v>
      </c>
      <c r="K73" s="166">
        <v>0</v>
      </c>
      <c r="L73" s="171">
        <v>0</v>
      </c>
      <c r="M73" s="171">
        <v>0</v>
      </c>
      <c r="N73" s="171">
        <v>0</v>
      </c>
      <c r="O73" s="167">
        <v>0</v>
      </c>
      <c r="P73" s="171">
        <v>0</v>
      </c>
      <c r="Q73" s="171">
        <v>0</v>
      </c>
      <c r="R73" s="171">
        <v>0</v>
      </c>
      <c r="S73" s="171">
        <v>0</v>
      </c>
      <c r="T73" s="171">
        <v>0</v>
      </c>
      <c r="U73" s="178">
        <v>53200</v>
      </c>
      <c r="V73" s="178">
        <f t="shared" si="5"/>
        <v>17609.2</v>
      </c>
      <c r="W73" s="166">
        <v>0</v>
      </c>
      <c r="X73" s="171">
        <v>0</v>
      </c>
      <c r="Y73" s="171">
        <v>0</v>
      </c>
      <c r="Z73" s="171">
        <v>0</v>
      </c>
      <c r="AA73" s="171">
        <v>0</v>
      </c>
      <c r="AB73" s="179">
        <v>0</v>
      </c>
      <c r="AC73" s="171">
        <v>0</v>
      </c>
      <c r="AD73" s="171">
        <v>0</v>
      </c>
      <c r="AE73" s="171">
        <v>0</v>
      </c>
      <c r="AF73" s="74">
        <v>26600</v>
      </c>
      <c r="AG73" s="74">
        <f t="shared" si="6"/>
        <v>0</v>
      </c>
      <c r="AH73" s="183">
        <v>444.864</v>
      </c>
      <c r="AI73" s="183">
        <f t="shared" si="7"/>
        <v>18054.064</v>
      </c>
    </row>
    <row r="74" s="4" customFormat="1" ht="27" customHeight="1" spans="1:35">
      <c r="A74" s="159" t="s">
        <v>57</v>
      </c>
      <c r="B74" s="160" t="s">
        <v>62</v>
      </c>
      <c r="C74" s="162" t="s">
        <v>127</v>
      </c>
      <c r="D74" s="165">
        <v>0.304</v>
      </c>
      <c r="E74" s="166">
        <v>0.304</v>
      </c>
      <c r="F74" s="167">
        <v>0.304</v>
      </c>
      <c r="G74" s="171">
        <v>0</v>
      </c>
      <c r="H74" s="171">
        <v>0.304</v>
      </c>
      <c r="I74" s="167">
        <v>0</v>
      </c>
      <c r="J74" s="171">
        <v>0</v>
      </c>
      <c r="K74" s="166">
        <v>0</v>
      </c>
      <c r="L74" s="171">
        <v>0</v>
      </c>
      <c r="M74" s="171">
        <v>0</v>
      </c>
      <c r="N74" s="171">
        <v>0</v>
      </c>
      <c r="O74" s="167">
        <v>0</v>
      </c>
      <c r="P74" s="171">
        <v>0</v>
      </c>
      <c r="Q74" s="171">
        <v>0</v>
      </c>
      <c r="R74" s="171">
        <v>0</v>
      </c>
      <c r="S74" s="171">
        <v>0</v>
      </c>
      <c r="T74" s="171">
        <v>0</v>
      </c>
      <c r="U74" s="178">
        <v>53200</v>
      </c>
      <c r="V74" s="178">
        <f t="shared" si="5"/>
        <v>16172.8</v>
      </c>
      <c r="W74" s="166">
        <v>0</v>
      </c>
      <c r="X74" s="171">
        <v>0</v>
      </c>
      <c r="Y74" s="171">
        <v>0</v>
      </c>
      <c r="Z74" s="171">
        <v>0</v>
      </c>
      <c r="AA74" s="171">
        <v>0</v>
      </c>
      <c r="AB74" s="179">
        <v>0</v>
      </c>
      <c r="AC74" s="171">
        <v>0</v>
      </c>
      <c r="AD74" s="171">
        <v>0</v>
      </c>
      <c r="AE74" s="171">
        <v>0</v>
      </c>
      <c r="AF74" s="74">
        <v>26600</v>
      </c>
      <c r="AG74" s="74">
        <f t="shared" si="6"/>
        <v>0</v>
      </c>
      <c r="AH74" s="183">
        <v>408.576</v>
      </c>
      <c r="AI74" s="183">
        <f t="shared" si="7"/>
        <v>16581.376</v>
      </c>
    </row>
    <row r="75" s="4" customFormat="1" ht="27" customHeight="1" spans="1:35">
      <c r="A75" s="159" t="s">
        <v>57</v>
      </c>
      <c r="B75" s="160" t="s">
        <v>62</v>
      </c>
      <c r="C75" s="162" t="s">
        <v>128</v>
      </c>
      <c r="D75" s="165">
        <v>7.363</v>
      </c>
      <c r="E75" s="166">
        <v>7.363</v>
      </c>
      <c r="F75" s="167">
        <v>2.797</v>
      </c>
      <c r="G75" s="171">
        <v>0.742</v>
      </c>
      <c r="H75" s="171">
        <v>2.055</v>
      </c>
      <c r="I75" s="167">
        <v>0</v>
      </c>
      <c r="J75" s="171">
        <v>0</v>
      </c>
      <c r="K75" s="166">
        <v>4.566</v>
      </c>
      <c r="L75" s="171">
        <v>4.566</v>
      </c>
      <c r="M75" s="171">
        <v>0</v>
      </c>
      <c r="N75" s="171">
        <v>0</v>
      </c>
      <c r="O75" s="167">
        <v>0</v>
      </c>
      <c r="P75" s="171">
        <v>0</v>
      </c>
      <c r="Q75" s="171">
        <v>0</v>
      </c>
      <c r="R75" s="171">
        <v>0</v>
      </c>
      <c r="S75" s="171">
        <v>0</v>
      </c>
      <c r="T75" s="171">
        <v>0</v>
      </c>
      <c r="U75" s="178">
        <v>53200</v>
      </c>
      <c r="V75" s="178">
        <f t="shared" ref="V75:V90" si="8">E75*U75</f>
        <v>391711.6</v>
      </c>
      <c r="W75" s="166">
        <v>0</v>
      </c>
      <c r="X75" s="171">
        <v>0</v>
      </c>
      <c r="Y75" s="171">
        <v>0</v>
      </c>
      <c r="Z75" s="171">
        <v>0</v>
      </c>
      <c r="AA75" s="171">
        <v>0</v>
      </c>
      <c r="AB75" s="179">
        <v>0</v>
      </c>
      <c r="AC75" s="171">
        <v>0</v>
      </c>
      <c r="AD75" s="171">
        <v>0</v>
      </c>
      <c r="AE75" s="171">
        <v>0</v>
      </c>
      <c r="AF75" s="74">
        <v>26600</v>
      </c>
      <c r="AG75" s="74">
        <f t="shared" ref="AG75:AG90" si="9">W75*AF75+AB75*AF75</f>
        <v>0</v>
      </c>
      <c r="AH75" s="183">
        <v>24306.168</v>
      </c>
      <c r="AI75" s="183">
        <f t="shared" si="7"/>
        <v>416017.768</v>
      </c>
    </row>
    <row r="76" s="4" customFormat="1" ht="27" customHeight="1" spans="1:35">
      <c r="A76" s="159" t="s">
        <v>57</v>
      </c>
      <c r="B76" s="160" t="s">
        <v>62</v>
      </c>
      <c r="C76" s="162" t="s">
        <v>129</v>
      </c>
      <c r="D76" s="165">
        <v>5.565</v>
      </c>
      <c r="E76" s="166">
        <v>5.565</v>
      </c>
      <c r="F76" s="167">
        <v>0.999</v>
      </c>
      <c r="G76" s="171">
        <v>0</v>
      </c>
      <c r="H76" s="171">
        <v>0.999</v>
      </c>
      <c r="I76" s="167">
        <v>0</v>
      </c>
      <c r="J76" s="171">
        <v>0</v>
      </c>
      <c r="K76" s="166">
        <v>4.566</v>
      </c>
      <c r="L76" s="171">
        <v>4.566</v>
      </c>
      <c r="M76" s="171">
        <v>0</v>
      </c>
      <c r="N76" s="171">
        <v>0</v>
      </c>
      <c r="O76" s="167">
        <v>0</v>
      </c>
      <c r="P76" s="171">
        <v>0</v>
      </c>
      <c r="Q76" s="171">
        <v>0</v>
      </c>
      <c r="R76" s="171">
        <v>0</v>
      </c>
      <c r="S76" s="171">
        <v>0</v>
      </c>
      <c r="T76" s="171">
        <v>0</v>
      </c>
      <c r="U76" s="178">
        <v>53200</v>
      </c>
      <c r="V76" s="178">
        <f t="shared" si="8"/>
        <v>296058</v>
      </c>
      <c r="W76" s="166">
        <v>0</v>
      </c>
      <c r="X76" s="171">
        <v>0</v>
      </c>
      <c r="Y76" s="171">
        <v>0</v>
      </c>
      <c r="Z76" s="171">
        <v>0</v>
      </c>
      <c r="AA76" s="171">
        <v>0</v>
      </c>
      <c r="AB76" s="179">
        <v>0</v>
      </c>
      <c r="AC76" s="171">
        <v>0</v>
      </c>
      <c r="AD76" s="171">
        <v>0</v>
      </c>
      <c r="AE76" s="171">
        <v>0</v>
      </c>
      <c r="AF76" s="74">
        <v>26600</v>
      </c>
      <c r="AG76" s="74">
        <f t="shared" si="9"/>
        <v>0</v>
      </c>
      <c r="AH76" s="183">
        <v>21889.656</v>
      </c>
      <c r="AI76" s="183">
        <f t="shared" si="7"/>
        <v>317947.656</v>
      </c>
    </row>
    <row r="77" s="4" customFormat="1" ht="27" customHeight="1" spans="1:35">
      <c r="A77" s="159" t="s">
        <v>57</v>
      </c>
      <c r="B77" s="160" t="s">
        <v>62</v>
      </c>
      <c r="C77" s="162" t="s">
        <v>130</v>
      </c>
      <c r="D77" s="165">
        <v>5.222</v>
      </c>
      <c r="E77" s="166">
        <v>5.222</v>
      </c>
      <c r="F77" s="167">
        <v>0.656</v>
      </c>
      <c r="G77" s="171">
        <v>0</v>
      </c>
      <c r="H77" s="171">
        <v>0.656</v>
      </c>
      <c r="I77" s="167">
        <v>0</v>
      </c>
      <c r="J77" s="171">
        <v>0</v>
      </c>
      <c r="K77" s="166">
        <v>4.566</v>
      </c>
      <c r="L77" s="171">
        <v>4.566</v>
      </c>
      <c r="M77" s="171">
        <v>0</v>
      </c>
      <c r="N77" s="171">
        <v>0</v>
      </c>
      <c r="O77" s="167">
        <v>0</v>
      </c>
      <c r="P77" s="171">
        <v>0</v>
      </c>
      <c r="Q77" s="171">
        <v>0</v>
      </c>
      <c r="R77" s="171">
        <v>0</v>
      </c>
      <c r="S77" s="171">
        <v>0</v>
      </c>
      <c r="T77" s="171">
        <v>0</v>
      </c>
      <c r="U77" s="178">
        <v>53200</v>
      </c>
      <c r="V77" s="178">
        <f t="shared" si="8"/>
        <v>277810.4</v>
      </c>
      <c r="W77" s="166">
        <v>0</v>
      </c>
      <c r="X77" s="171">
        <v>0</v>
      </c>
      <c r="Y77" s="171">
        <v>0</v>
      </c>
      <c r="Z77" s="171">
        <v>0</v>
      </c>
      <c r="AA77" s="171">
        <v>0</v>
      </c>
      <c r="AB77" s="179">
        <v>0</v>
      </c>
      <c r="AC77" s="171">
        <v>0</v>
      </c>
      <c r="AD77" s="171">
        <v>0</v>
      </c>
      <c r="AE77" s="171">
        <v>0</v>
      </c>
      <c r="AF77" s="74">
        <v>26600</v>
      </c>
      <c r="AG77" s="74">
        <f t="shared" si="9"/>
        <v>0</v>
      </c>
      <c r="AH77" s="183">
        <v>21428.664</v>
      </c>
      <c r="AI77" s="183">
        <f t="shared" si="7"/>
        <v>299239.064</v>
      </c>
    </row>
    <row r="78" s="4" customFormat="1" ht="27" customHeight="1" spans="1:35">
      <c r="A78" s="159" t="s">
        <v>57</v>
      </c>
      <c r="B78" s="160" t="s">
        <v>62</v>
      </c>
      <c r="C78" s="162" t="s">
        <v>131</v>
      </c>
      <c r="D78" s="165">
        <v>6.709</v>
      </c>
      <c r="E78" s="166">
        <v>6.709</v>
      </c>
      <c r="F78" s="167">
        <v>2.143</v>
      </c>
      <c r="G78" s="171">
        <v>0</v>
      </c>
      <c r="H78" s="171">
        <v>2.143</v>
      </c>
      <c r="I78" s="167">
        <v>0</v>
      </c>
      <c r="J78" s="171">
        <v>0</v>
      </c>
      <c r="K78" s="166">
        <v>4.566</v>
      </c>
      <c r="L78" s="171">
        <v>4.566</v>
      </c>
      <c r="M78" s="171">
        <v>0</v>
      </c>
      <c r="N78" s="171">
        <v>0</v>
      </c>
      <c r="O78" s="167">
        <v>0</v>
      </c>
      <c r="P78" s="171">
        <v>0</v>
      </c>
      <c r="Q78" s="171">
        <v>0</v>
      </c>
      <c r="R78" s="171">
        <v>0</v>
      </c>
      <c r="S78" s="171">
        <v>0</v>
      </c>
      <c r="T78" s="171">
        <v>0</v>
      </c>
      <c r="U78" s="178">
        <v>53200</v>
      </c>
      <c r="V78" s="178">
        <f t="shared" si="8"/>
        <v>356918.8</v>
      </c>
      <c r="W78" s="166">
        <v>0</v>
      </c>
      <c r="X78" s="171">
        <v>0</v>
      </c>
      <c r="Y78" s="171">
        <v>0</v>
      </c>
      <c r="Z78" s="171">
        <v>0</v>
      </c>
      <c r="AA78" s="171">
        <v>0</v>
      </c>
      <c r="AB78" s="179">
        <v>0</v>
      </c>
      <c r="AC78" s="171">
        <v>0</v>
      </c>
      <c r="AD78" s="171">
        <v>0</v>
      </c>
      <c r="AE78" s="171">
        <v>0</v>
      </c>
      <c r="AF78" s="74">
        <v>26600</v>
      </c>
      <c r="AG78" s="74">
        <f t="shared" si="9"/>
        <v>0</v>
      </c>
      <c r="AH78" s="183">
        <v>23427.192</v>
      </c>
      <c r="AI78" s="183">
        <f t="shared" si="7"/>
        <v>380345.992</v>
      </c>
    </row>
    <row r="79" s="4" customFormat="1" ht="27" customHeight="1" spans="1:35">
      <c r="A79" s="159" t="s">
        <v>57</v>
      </c>
      <c r="B79" s="160" t="s">
        <v>62</v>
      </c>
      <c r="C79" s="162" t="s">
        <v>132</v>
      </c>
      <c r="D79" s="165">
        <v>2.075</v>
      </c>
      <c r="E79" s="166">
        <v>2.075</v>
      </c>
      <c r="F79" s="167">
        <v>2.075</v>
      </c>
      <c r="G79" s="171">
        <v>0</v>
      </c>
      <c r="H79" s="171">
        <v>2.075</v>
      </c>
      <c r="I79" s="167">
        <v>0</v>
      </c>
      <c r="J79" s="171">
        <v>0</v>
      </c>
      <c r="K79" s="166">
        <v>0</v>
      </c>
      <c r="L79" s="171">
        <v>0</v>
      </c>
      <c r="M79" s="171">
        <v>0</v>
      </c>
      <c r="N79" s="171">
        <v>0</v>
      </c>
      <c r="O79" s="167">
        <v>0</v>
      </c>
      <c r="P79" s="171">
        <v>0</v>
      </c>
      <c r="Q79" s="171">
        <v>0</v>
      </c>
      <c r="R79" s="171">
        <v>0</v>
      </c>
      <c r="S79" s="171">
        <v>0</v>
      </c>
      <c r="T79" s="171">
        <v>0</v>
      </c>
      <c r="U79" s="178">
        <v>53200</v>
      </c>
      <c r="V79" s="178">
        <f t="shared" si="8"/>
        <v>110390</v>
      </c>
      <c r="W79" s="166">
        <v>0</v>
      </c>
      <c r="X79" s="171">
        <v>0</v>
      </c>
      <c r="Y79" s="171">
        <v>0</v>
      </c>
      <c r="Z79" s="171">
        <v>0</v>
      </c>
      <c r="AA79" s="171">
        <v>0</v>
      </c>
      <c r="AB79" s="179">
        <v>0</v>
      </c>
      <c r="AC79" s="171">
        <v>0</v>
      </c>
      <c r="AD79" s="171">
        <v>0</v>
      </c>
      <c r="AE79" s="171">
        <v>0</v>
      </c>
      <c r="AF79" s="74">
        <v>26600</v>
      </c>
      <c r="AG79" s="74">
        <f t="shared" si="9"/>
        <v>0</v>
      </c>
      <c r="AH79" s="183">
        <v>2788.8</v>
      </c>
      <c r="AI79" s="183">
        <f t="shared" si="7"/>
        <v>113178.8</v>
      </c>
    </row>
    <row r="80" s="4" customFormat="1" ht="27" customHeight="1" spans="1:35">
      <c r="A80" s="159" t="s">
        <v>57</v>
      </c>
      <c r="B80" s="160" t="s">
        <v>62</v>
      </c>
      <c r="C80" s="162" t="s">
        <v>133</v>
      </c>
      <c r="D80" s="165">
        <v>7.658</v>
      </c>
      <c r="E80" s="166">
        <v>7.658</v>
      </c>
      <c r="F80" s="167">
        <v>3.092</v>
      </c>
      <c r="G80" s="171">
        <v>0</v>
      </c>
      <c r="H80" s="171">
        <v>3.092</v>
      </c>
      <c r="I80" s="167">
        <v>0</v>
      </c>
      <c r="J80" s="171">
        <v>0</v>
      </c>
      <c r="K80" s="166">
        <v>4.566</v>
      </c>
      <c r="L80" s="171">
        <v>4.566</v>
      </c>
      <c r="M80" s="171">
        <v>0</v>
      </c>
      <c r="N80" s="171">
        <v>0</v>
      </c>
      <c r="O80" s="167">
        <v>0</v>
      </c>
      <c r="P80" s="171">
        <v>0</v>
      </c>
      <c r="Q80" s="171">
        <v>0</v>
      </c>
      <c r="R80" s="171">
        <v>0</v>
      </c>
      <c r="S80" s="171">
        <v>0</v>
      </c>
      <c r="T80" s="171">
        <v>0</v>
      </c>
      <c r="U80" s="178">
        <v>53200</v>
      </c>
      <c r="V80" s="178">
        <f t="shared" si="8"/>
        <v>407405.6</v>
      </c>
      <c r="W80" s="166">
        <v>0</v>
      </c>
      <c r="X80" s="171">
        <v>0</v>
      </c>
      <c r="Y80" s="171">
        <v>0</v>
      </c>
      <c r="Z80" s="171">
        <v>0</v>
      </c>
      <c r="AA80" s="171">
        <v>0</v>
      </c>
      <c r="AB80" s="179">
        <v>0</v>
      </c>
      <c r="AC80" s="171">
        <v>0</v>
      </c>
      <c r="AD80" s="171">
        <v>0</v>
      </c>
      <c r="AE80" s="171">
        <v>0</v>
      </c>
      <c r="AF80" s="74">
        <v>26600</v>
      </c>
      <c r="AG80" s="74">
        <f t="shared" si="9"/>
        <v>0</v>
      </c>
      <c r="AH80" s="183">
        <v>24702.648</v>
      </c>
      <c r="AI80" s="183">
        <f t="shared" si="7"/>
        <v>432108.248</v>
      </c>
    </row>
    <row r="81" s="4" customFormat="1" ht="27" customHeight="1" spans="1:35">
      <c r="A81" s="159" t="s">
        <v>57</v>
      </c>
      <c r="B81" s="160" t="s">
        <v>62</v>
      </c>
      <c r="C81" s="162" t="s">
        <v>134</v>
      </c>
      <c r="D81" s="165">
        <v>1.265</v>
      </c>
      <c r="E81" s="166">
        <v>1.265</v>
      </c>
      <c r="F81" s="167">
        <v>1.265</v>
      </c>
      <c r="G81" s="171">
        <v>0</v>
      </c>
      <c r="H81" s="171">
        <v>1.265</v>
      </c>
      <c r="I81" s="167">
        <v>0</v>
      </c>
      <c r="J81" s="171">
        <v>0</v>
      </c>
      <c r="K81" s="166">
        <v>0</v>
      </c>
      <c r="L81" s="171">
        <v>0</v>
      </c>
      <c r="M81" s="171">
        <v>0</v>
      </c>
      <c r="N81" s="171">
        <v>0</v>
      </c>
      <c r="O81" s="167">
        <v>0</v>
      </c>
      <c r="P81" s="171">
        <v>0</v>
      </c>
      <c r="Q81" s="171">
        <v>0</v>
      </c>
      <c r="R81" s="171">
        <v>0</v>
      </c>
      <c r="S81" s="171">
        <v>0</v>
      </c>
      <c r="T81" s="171">
        <v>0</v>
      </c>
      <c r="U81" s="178">
        <v>53200</v>
      </c>
      <c r="V81" s="178">
        <f t="shared" si="8"/>
        <v>67298</v>
      </c>
      <c r="W81" s="166">
        <v>0</v>
      </c>
      <c r="X81" s="171">
        <v>0</v>
      </c>
      <c r="Y81" s="171">
        <v>0</v>
      </c>
      <c r="Z81" s="171">
        <v>0</v>
      </c>
      <c r="AA81" s="171">
        <v>0</v>
      </c>
      <c r="AB81" s="179">
        <v>0</v>
      </c>
      <c r="AC81" s="171">
        <v>0</v>
      </c>
      <c r="AD81" s="171">
        <v>0</v>
      </c>
      <c r="AE81" s="171">
        <v>0</v>
      </c>
      <c r="AF81" s="74">
        <v>26600</v>
      </c>
      <c r="AG81" s="74">
        <f t="shared" si="9"/>
        <v>0</v>
      </c>
      <c r="AH81" s="183">
        <v>1700.16</v>
      </c>
      <c r="AI81" s="183">
        <f t="shared" si="7"/>
        <v>68998.16</v>
      </c>
    </row>
    <row r="82" s="4" customFormat="1" ht="27" customHeight="1" spans="1:35">
      <c r="A82" s="159" t="s">
        <v>57</v>
      </c>
      <c r="B82" s="160" t="s">
        <v>62</v>
      </c>
      <c r="C82" s="162" t="s">
        <v>135</v>
      </c>
      <c r="D82" s="165">
        <v>2.073</v>
      </c>
      <c r="E82" s="166">
        <v>2.073</v>
      </c>
      <c r="F82" s="167">
        <v>2.073</v>
      </c>
      <c r="G82" s="171">
        <v>0</v>
      </c>
      <c r="H82" s="171">
        <v>2.073</v>
      </c>
      <c r="I82" s="167">
        <v>0</v>
      </c>
      <c r="J82" s="171">
        <v>0</v>
      </c>
      <c r="K82" s="166">
        <v>0</v>
      </c>
      <c r="L82" s="171">
        <v>0</v>
      </c>
      <c r="M82" s="171">
        <v>0</v>
      </c>
      <c r="N82" s="171">
        <v>0</v>
      </c>
      <c r="O82" s="167">
        <v>0</v>
      </c>
      <c r="P82" s="171">
        <v>0</v>
      </c>
      <c r="Q82" s="171">
        <v>0</v>
      </c>
      <c r="R82" s="171">
        <v>0</v>
      </c>
      <c r="S82" s="171">
        <v>0</v>
      </c>
      <c r="T82" s="171">
        <v>0</v>
      </c>
      <c r="U82" s="178">
        <v>53200</v>
      </c>
      <c r="V82" s="178">
        <f t="shared" si="8"/>
        <v>110283.6</v>
      </c>
      <c r="W82" s="166">
        <v>0</v>
      </c>
      <c r="X82" s="171">
        <v>0</v>
      </c>
      <c r="Y82" s="171">
        <v>0</v>
      </c>
      <c r="Z82" s="171">
        <v>0</v>
      </c>
      <c r="AA82" s="171">
        <v>0</v>
      </c>
      <c r="AB82" s="179">
        <v>0</v>
      </c>
      <c r="AC82" s="171">
        <v>0</v>
      </c>
      <c r="AD82" s="171">
        <v>0</v>
      </c>
      <c r="AE82" s="171">
        <v>0</v>
      </c>
      <c r="AF82" s="74">
        <v>26600</v>
      </c>
      <c r="AG82" s="74">
        <f t="shared" si="9"/>
        <v>0</v>
      </c>
      <c r="AH82" s="183">
        <v>2786.112</v>
      </c>
      <c r="AI82" s="183">
        <f t="shared" si="7"/>
        <v>113069.712</v>
      </c>
    </row>
    <row r="83" s="4" customFormat="1" ht="27" customHeight="1" spans="1:35">
      <c r="A83" s="159" t="s">
        <v>57</v>
      </c>
      <c r="B83" s="160" t="s">
        <v>62</v>
      </c>
      <c r="C83" s="162" t="s">
        <v>136</v>
      </c>
      <c r="D83" s="165">
        <v>1.136</v>
      </c>
      <c r="E83" s="166">
        <v>1.136</v>
      </c>
      <c r="F83" s="167">
        <v>1.136</v>
      </c>
      <c r="G83" s="171">
        <v>0.097</v>
      </c>
      <c r="H83" s="171">
        <v>1.039</v>
      </c>
      <c r="I83" s="167">
        <v>0</v>
      </c>
      <c r="J83" s="171">
        <v>0</v>
      </c>
      <c r="K83" s="166">
        <v>0</v>
      </c>
      <c r="L83" s="171">
        <v>0</v>
      </c>
      <c r="M83" s="171">
        <v>0</v>
      </c>
      <c r="N83" s="171">
        <v>0</v>
      </c>
      <c r="O83" s="167">
        <v>0</v>
      </c>
      <c r="P83" s="171">
        <v>0</v>
      </c>
      <c r="Q83" s="171">
        <v>0</v>
      </c>
      <c r="R83" s="171">
        <v>0</v>
      </c>
      <c r="S83" s="171">
        <v>0</v>
      </c>
      <c r="T83" s="171">
        <v>0</v>
      </c>
      <c r="U83" s="178">
        <v>53200</v>
      </c>
      <c r="V83" s="178">
        <f t="shared" si="8"/>
        <v>60435.2</v>
      </c>
      <c r="W83" s="166">
        <v>0</v>
      </c>
      <c r="X83" s="171">
        <v>0</v>
      </c>
      <c r="Y83" s="171">
        <v>0</v>
      </c>
      <c r="Z83" s="171">
        <v>0</v>
      </c>
      <c r="AA83" s="171">
        <v>0</v>
      </c>
      <c r="AB83" s="179">
        <v>0</v>
      </c>
      <c r="AC83" s="171">
        <v>0</v>
      </c>
      <c r="AD83" s="171">
        <v>0</v>
      </c>
      <c r="AE83" s="171">
        <v>0</v>
      </c>
      <c r="AF83" s="74">
        <v>26600</v>
      </c>
      <c r="AG83" s="74">
        <f t="shared" si="9"/>
        <v>0</v>
      </c>
      <c r="AH83" s="183">
        <v>1526.784</v>
      </c>
      <c r="AI83" s="183">
        <f t="shared" si="7"/>
        <v>61961.984</v>
      </c>
    </row>
    <row r="84" s="4" customFormat="1" ht="27" customHeight="1" spans="1:35">
      <c r="A84" s="159" t="s">
        <v>57</v>
      </c>
      <c r="B84" s="160" t="s">
        <v>62</v>
      </c>
      <c r="C84" s="162" t="s">
        <v>137</v>
      </c>
      <c r="D84" s="165">
        <v>0.947</v>
      </c>
      <c r="E84" s="166">
        <v>0.947</v>
      </c>
      <c r="F84" s="167">
        <v>0.947</v>
      </c>
      <c r="G84" s="171">
        <v>0</v>
      </c>
      <c r="H84" s="171">
        <v>0.947</v>
      </c>
      <c r="I84" s="167">
        <v>0</v>
      </c>
      <c r="J84" s="171">
        <v>0</v>
      </c>
      <c r="K84" s="166">
        <v>0</v>
      </c>
      <c r="L84" s="171">
        <v>0</v>
      </c>
      <c r="M84" s="171">
        <v>0</v>
      </c>
      <c r="N84" s="171">
        <v>0</v>
      </c>
      <c r="O84" s="167">
        <v>0</v>
      </c>
      <c r="P84" s="171">
        <v>0</v>
      </c>
      <c r="Q84" s="171">
        <v>0</v>
      </c>
      <c r="R84" s="171">
        <v>0</v>
      </c>
      <c r="S84" s="171">
        <v>0</v>
      </c>
      <c r="T84" s="171">
        <v>0</v>
      </c>
      <c r="U84" s="178">
        <v>53200</v>
      </c>
      <c r="V84" s="178">
        <f t="shared" si="8"/>
        <v>50380.4</v>
      </c>
      <c r="W84" s="166">
        <v>0</v>
      </c>
      <c r="X84" s="171">
        <v>0</v>
      </c>
      <c r="Y84" s="171">
        <v>0</v>
      </c>
      <c r="Z84" s="171">
        <v>0</v>
      </c>
      <c r="AA84" s="171">
        <v>0</v>
      </c>
      <c r="AB84" s="179">
        <v>0</v>
      </c>
      <c r="AC84" s="171">
        <v>0</v>
      </c>
      <c r="AD84" s="171">
        <v>0</v>
      </c>
      <c r="AE84" s="171">
        <v>0</v>
      </c>
      <c r="AF84" s="74">
        <v>26600</v>
      </c>
      <c r="AG84" s="74">
        <f t="shared" si="9"/>
        <v>0</v>
      </c>
      <c r="AH84" s="183">
        <v>1272.768</v>
      </c>
      <c r="AI84" s="183">
        <f t="shared" si="7"/>
        <v>51653.168</v>
      </c>
    </row>
    <row r="85" s="4" customFormat="1" ht="27" customHeight="1" spans="1:35">
      <c r="A85" s="159" t="s">
        <v>57</v>
      </c>
      <c r="B85" s="160" t="s">
        <v>62</v>
      </c>
      <c r="C85" s="162" t="s">
        <v>138</v>
      </c>
      <c r="D85" s="165">
        <v>0.779</v>
      </c>
      <c r="E85" s="166">
        <v>0.779</v>
      </c>
      <c r="F85" s="167">
        <v>0.779</v>
      </c>
      <c r="G85" s="171">
        <v>0</v>
      </c>
      <c r="H85" s="171">
        <v>0.779</v>
      </c>
      <c r="I85" s="167">
        <v>0</v>
      </c>
      <c r="J85" s="171">
        <v>0</v>
      </c>
      <c r="K85" s="166">
        <v>0</v>
      </c>
      <c r="L85" s="171">
        <v>0</v>
      </c>
      <c r="M85" s="171">
        <v>0</v>
      </c>
      <c r="N85" s="171">
        <v>0</v>
      </c>
      <c r="O85" s="167">
        <v>0</v>
      </c>
      <c r="P85" s="171">
        <v>0</v>
      </c>
      <c r="Q85" s="171">
        <v>0</v>
      </c>
      <c r="R85" s="171">
        <v>0</v>
      </c>
      <c r="S85" s="171">
        <v>0</v>
      </c>
      <c r="T85" s="171">
        <v>0</v>
      </c>
      <c r="U85" s="178">
        <v>53200</v>
      </c>
      <c r="V85" s="178">
        <f t="shared" si="8"/>
        <v>41442.8</v>
      </c>
      <c r="W85" s="166">
        <v>0</v>
      </c>
      <c r="X85" s="171">
        <v>0</v>
      </c>
      <c r="Y85" s="171">
        <v>0</v>
      </c>
      <c r="Z85" s="171">
        <v>0</v>
      </c>
      <c r="AA85" s="171">
        <v>0</v>
      </c>
      <c r="AB85" s="179">
        <v>0</v>
      </c>
      <c r="AC85" s="171">
        <v>0</v>
      </c>
      <c r="AD85" s="171">
        <v>0</v>
      </c>
      <c r="AE85" s="171">
        <v>0</v>
      </c>
      <c r="AF85" s="74">
        <v>26600</v>
      </c>
      <c r="AG85" s="74">
        <f t="shared" si="9"/>
        <v>0</v>
      </c>
      <c r="AH85" s="183">
        <v>1046.976</v>
      </c>
      <c r="AI85" s="183">
        <f t="shared" si="7"/>
        <v>42489.776</v>
      </c>
    </row>
    <row r="86" s="4" customFormat="1" ht="27" customHeight="1" spans="1:35">
      <c r="A86" s="159" t="s">
        <v>57</v>
      </c>
      <c r="B86" s="160" t="s">
        <v>62</v>
      </c>
      <c r="C86" s="162" t="s">
        <v>139</v>
      </c>
      <c r="D86" s="165">
        <v>2.097</v>
      </c>
      <c r="E86" s="166">
        <v>2.097</v>
      </c>
      <c r="F86" s="167">
        <v>2.097</v>
      </c>
      <c r="G86" s="171">
        <v>0.33</v>
      </c>
      <c r="H86" s="171">
        <v>1.767</v>
      </c>
      <c r="I86" s="167">
        <v>0</v>
      </c>
      <c r="J86" s="171">
        <v>0</v>
      </c>
      <c r="K86" s="166">
        <v>0</v>
      </c>
      <c r="L86" s="171">
        <v>0</v>
      </c>
      <c r="M86" s="171">
        <v>0</v>
      </c>
      <c r="N86" s="171">
        <v>0</v>
      </c>
      <c r="O86" s="167">
        <v>0</v>
      </c>
      <c r="P86" s="171">
        <v>0</v>
      </c>
      <c r="Q86" s="171">
        <v>0</v>
      </c>
      <c r="R86" s="171">
        <v>0</v>
      </c>
      <c r="S86" s="171">
        <v>0</v>
      </c>
      <c r="T86" s="171">
        <v>0</v>
      </c>
      <c r="U86" s="178">
        <v>53200</v>
      </c>
      <c r="V86" s="178">
        <f t="shared" si="8"/>
        <v>111560.4</v>
      </c>
      <c r="W86" s="166">
        <v>0</v>
      </c>
      <c r="X86" s="171">
        <v>0</v>
      </c>
      <c r="Y86" s="171">
        <v>0</v>
      </c>
      <c r="Z86" s="171">
        <v>0</v>
      </c>
      <c r="AA86" s="171">
        <v>0</v>
      </c>
      <c r="AB86" s="179">
        <v>0</v>
      </c>
      <c r="AC86" s="171">
        <v>0</v>
      </c>
      <c r="AD86" s="171">
        <v>0</v>
      </c>
      <c r="AE86" s="171">
        <v>0</v>
      </c>
      <c r="AF86" s="74">
        <v>26600</v>
      </c>
      <c r="AG86" s="74">
        <f t="shared" si="9"/>
        <v>0</v>
      </c>
      <c r="AH86" s="183">
        <v>2818.368</v>
      </c>
      <c r="AI86" s="183">
        <f t="shared" si="7"/>
        <v>114378.768</v>
      </c>
    </row>
    <row r="87" s="4" customFormat="1" ht="27" customHeight="1" spans="1:35">
      <c r="A87" s="159" t="s">
        <v>57</v>
      </c>
      <c r="B87" s="160" t="s">
        <v>62</v>
      </c>
      <c r="C87" s="162" t="s">
        <v>140</v>
      </c>
      <c r="D87" s="165">
        <v>2.34</v>
      </c>
      <c r="E87" s="166">
        <v>2.34</v>
      </c>
      <c r="F87" s="167">
        <v>2.34</v>
      </c>
      <c r="G87" s="171">
        <v>0</v>
      </c>
      <c r="H87" s="171">
        <v>2.34</v>
      </c>
      <c r="I87" s="167">
        <v>0</v>
      </c>
      <c r="J87" s="171">
        <v>0</v>
      </c>
      <c r="K87" s="166">
        <v>0</v>
      </c>
      <c r="L87" s="171">
        <v>0</v>
      </c>
      <c r="M87" s="171">
        <v>0</v>
      </c>
      <c r="N87" s="171">
        <v>0</v>
      </c>
      <c r="O87" s="167">
        <v>0</v>
      </c>
      <c r="P87" s="171">
        <v>0</v>
      </c>
      <c r="Q87" s="171">
        <v>0</v>
      </c>
      <c r="R87" s="171">
        <v>0</v>
      </c>
      <c r="S87" s="171">
        <v>0</v>
      </c>
      <c r="T87" s="171">
        <v>0</v>
      </c>
      <c r="U87" s="178">
        <v>53200</v>
      </c>
      <c r="V87" s="178">
        <f t="shared" si="8"/>
        <v>124488</v>
      </c>
      <c r="W87" s="166">
        <v>0</v>
      </c>
      <c r="X87" s="171">
        <v>0</v>
      </c>
      <c r="Y87" s="171">
        <v>0</v>
      </c>
      <c r="Z87" s="171">
        <v>0</v>
      </c>
      <c r="AA87" s="171">
        <v>0</v>
      </c>
      <c r="AB87" s="179">
        <v>0</v>
      </c>
      <c r="AC87" s="171">
        <v>0</v>
      </c>
      <c r="AD87" s="171">
        <v>0</v>
      </c>
      <c r="AE87" s="171">
        <v>0</v>
      </c>
      <c r="AF87" s="74">
        <v>26600</v>
      </c>
      <c r="AG87" s="74">
        <f t="shared" si="9"/>
        <v>0</v>
      </c>
      <c r="AH87" s="183">
        <v>3144.96</v>
      </c>
      <c r="AI87" s="183">
        <f t="shared" si="7"/>
        <v>127632.96</v>
      </c>
    </row>
    <row r="88" s="4" customFormat="1" ht="27" customHeight="1" spans="1:35">
      <c r="A88" s="159" t="s">
        <v>57</v>
      </c>
      <c r="B88" s="160" t="s">
        <v>62</v>
      </c>
      <c r="C88" s="162" t="s">
        <v>141</v>
      </c>
      <c r="D88" s="165">
        <v>1.693</v>
      </c>
      <c r="E88" s="166">
        <v>1.693</v>
      </c>
      <c r="F88" s="167">
        <v>1.693</v>
      </c>
      <c r="G88" s="171">
        <v>0</v>
      </c>
      <c r="H88" s="171">
        <v>1.693</v>
      </c>
      <c r="I88" s="167">
        <v>0</v>
      </c>
      <c r="J88" s="171">
        <v>0</v>
      </c>
      <c r="K88" s="166">
        <v>0</v>
      </c>
      <c r="L88" s="171">
        <v>0</v>
      </c>
      <c r="M88" s="171">
        <v>0</v>
      </c>
      <c r="N88" s="171">
        <v>0</v>
      </c>
      <c r="O88" s="167">
        <v>0</v>
      </c>
      <c r="P88" s="171">
        <v>0</v>
      </c>
      <c r="Q88" s="171">
        <v>0</v>
      </c>
      <c r="R88" s="171">
        <v>0</v>
      </c>
      <c r="S88" s="171">
        <v>0</v>
      </c>
      <c r="T88" s="171">
        <v>0</v>
      </c>
      <c r="U88" s="178">
        <v>53200</v>
      </c>
      <c r="V88" s="178">
        <f t="shared" si="8"/>
        <v>90067.6</v>
      </c>
      <c r="W88" s="166">
        <v>0</v>
      </c>
      <c r="X88" s="171">
        <v>0</v>
      </c>
      <c r="Y88" s="171">
        <v>0</v>
      </c>
      <c r="Z88" s="171">
        <v>0</v>
      </c>
      <c r="AA88" s="171">
        <v>0</v>
      </c>
      <c r="AB88" s="179">
        <v>0</v>
      </c>
      <c r="AC88" s="171">
        <v>0</v>
      </c>
      <c r="AD88" s="171">
        <v>0</v>
      </c>
      <c r="AE88" s="171">
        <v>0</v>
      </c>
      <c r="AF88" s="74">
        <v>26600</v>
      </c>
      <c r="AG88" s="74">
        <f t="shared" si="9"/>
        <v>0</v>
      </c>
      <c r="AH88" s="183">
        <v>2275.392</v>
      </c>
      <c r="AI88" s="183">
        <f t="shared" si="7"/>
        <v>92342.992</v>
      </c>
    </row>
    <row r="89" s="4" customFormat="1" ht="27" customHeight="1" spans="1:35">
      <c r="A89" s="159" t="s">
        <v>57</v>
      </c>
      <c r="B89" s="160" t="s">
        <v>62</v>
      </c>
      <c r="C89" s="162" t="s">
        <v>142</v>
      </c>
      <c r="D89" s="165">
        <v>1.018</v>
      </c>
      <c r="E89" s="166">
        <v>1.018</v>
      </c>
      <c r="F89" s="167">
        <v>1.018</v>
      </c>
      <c r="G89" s="171">
        <v>0</v>
      </c>
      <c r="H89" s="171">
        <v>1.018</v>
      </c>
      <c r="I89" s="167">
        <v>0</v>
      </c>
      <c r="J89" s="171">
        <v>0</v>
      </c>
      <c r="K89" s="166">
        <v>0</v>
      </c>
      <c r="L89" s="171">
        <v>0</v>
      </c>
      <c r="M89" s="171">
        <v>0</v>
      </c>
      <c r="N89" s="171">
        <v>0</v>
      </c>
      <c r="O89" s="167">
        <v>0</v>
      </c>
      <c r="P89" s="171">
        <v>0</v>
      </c>
      <c r="Q89" s="171">
        <v>0</v>
      </c>
      <c r="R89" s="171">
        <v>0</v>
      </c>
      <c r="S89" s="171">
        <v>0</v>
      </c>
      <c r="T89" s="171">
        <v>0</v>
      </c>
      <c r="U89" s="178">
        <v>53200</v>
      </c>
      <c r="V89" s="178">
        <f t="shared" si="8"/>
        <v>54157.6</v>
      </c>
      <c r="W89" s="166">
        <v>0</v>
      </c>
      <c r="X89" s="171">
        <v>0</v>
      </c>
      <c r="Y89" s="171">
        <v>0</v>
      </c>
      <c r="Z89" s="171">
        <v>0</v>
      </c>
      <c r="AA89" s="171">
        <v>0</v>
      </c>
      <c r="AB89" s="179">
        <v>0</v>
      </c>
      <c r="AC89" s="171">
        <v>0</v>
      </c>
      <c r="AD89" s="171">
        <v>0</v>
      </c>
      <c r="AE89" s="171">
        <v>0</v>
      </c>
      <c r="AF89" s="74">
        <v>26600</v>
      </c>
      <c r="AG89" s="74">
        <f t="shared" si="9"/>
        <v>0</v>
      </c>
      <c r="AH89" s="183">
        <v>1368.192</v>
      </c>
      <c r="AI89" s="183">
        <f t="shared" si="7"/>
        <v>55525.792</v>
      </c>
    </row>
    <row r="90" s="4" customFormat="1" ht="27" customHeight="1" spans="1:35">
      <c r="A90" s="159" t="s">
        <v>57</v>
      </c>
      <c r="B90" s="160" t="s">
        <v>62</v>
      </c>
      <c r="C90" s="162" t="s">
        <v>143</v>
      </c>
      <c r="D90" s="165">
        <v>0.358</v>
      </c>
      <c r="E90" s="166">
        <v>0.358</v>
      </c>
      <c r="F90" s="167">
        <v>0.358</v>
      </c>
      <c r="G90" s="171">
        <v>0</v>
      </c>
      <c r="H90" s="171">
        <v>0.358</v>
      </c>
      <c r="I90" s="167">
        <v>0</v>
      </c>
      <c r="J90" s="171">
        <v>0</v>
      </c>
      <c r="K90" s="166">
        <v>0</v>
      </c>
      <c r="L90" s="171">
        <v>0</v>
      </c>
      <c r="M90" s="171">
        <v>0</v>
      </c>
      <c r="N90" s="171">
        <v>0</v>
      </c>
      <c r="O90" s="167">
        <v>0</v>
      </c>
      <c r="P90" s="171">
        <v>0</v>
      </c>
      <c r="Q90" s="171">
        <v>0</v>
      </c>
      <c r="R90" s="171">
        <v>0</v>
      </c>
      <c r="S90" s="171">
        <v>0</v>
      </c>
      <c r="T90" s="171">
        <v>0</v>
      </c>
      <c r="U90" s="178">
        <v>53200</v>
      </c>
      <c r="V90" s="178">
        <f t="shared" si="8"/>
        <v>19045.6</v>
      </c>
      <c r="W90" s="166">
        <v>0</v>
      </c>
      <c r="X90" s="171">
        <v>0</v>
      </c>
      <c r="Y90" s="171">
        <v>0</v>
      </c>
      <c r="Z90" s="171">
        <v>0</v>
      </c>
      <c r="AA90" s="171">
        <v>0</v>
      </c>
      <c r="AB90" s="179">
        <v>0</v>
      </c>
      <c r="AC90" s="171">
        <v>0</v>
      </c>
      <c r="AD90" s="171">
        <v>0</v>
      </c>
      <c r="AE90" s="171">
        <v>0</v>
      </c>
      <c r="AF90" s="74">
        <v>26600</v>
      </c>
      <c r="AG90" s="74">
        <f t="shared" si="9"/>
        <v>0</v>
      </c>
      <c r="AH90" s="183">
        <v>481.152</v>
      </c>
      <c r="AI90" s="183">
        <f t="shared" si="7"/>
        <v>19526.752</v>
      </c>
    </row>
    <row r="91" ht="38" customHeight="1" spans="1:35">
      <c r="A91" s="185" t="s">
        <v>144</v>
      </c>
      <c r="B91" s="185"/>
      <c r="C91" s="185"/>
      <c r="D91" s="185"/>
      <c r="E91" s="186"/>
      <c r="F91" s="186"/>
      <c r="G91" s="185"/>
      <c r="H91" s="185"/>
      <c r="I91" s="185"/>
      <c r="J91" s="185"/>
      <c r="K91" s="186"/>
      <c r="L91" s="185"/>
      <c r="M91" s="185"/>
      <c r="N91" s="185"/>
      <c r="O91" s="186"/>
      <c r="P91" s="185"/>
      <c r="Q91" s="185"/>
      <c r="R91" s="185"/>
      <c r="S91" s="187"/>
      <c r="T91" s="187"/>
      <c r="U91" s="188"/>
      <c r="V91" s="185"/>
      <c r="W91" s="186"/>
      <c r="X91" s="185"/>
      <c r="Y91" s="185"/>
      <c r="Z91" s="185"/>
      <c r="AA91" s="185"/>
      <c r="AB91" s="186"/>
      <c r="AC91" s="185"/>
      <c r="AD91" s="185"/>
      <c r="AE91" s="185"/>
      <c r="AF91" s="185"/>
      <c r="AG91" s="187"/>
      <c r="AH91" s="185"/>
      <c r="AI91" s="185"/>
    </row>
    <row r="92" ht="20.1" customHeight="1"/>
    <row r="93" ht="20.1" customHeight="1"/>
    <row r="94" ht="20.1" customHeight="1"/>
    <row r="95" ht="20.1" customHeight="1"/>
    <row r="96" ht="20.1" customHeight="1"/>
    <row r="97" ht="20.1" customHeight="1"/>
    <row r="98" ht="20.1" customHeight="1"/>
  </sheetData>
  <mergeCells count="29">
    <mergeCell ref="A1:AI1"/>
    <mergeCell ref="B2:AI2"/>
    <mergeCell ref="E3:T3"/>
    <mergeCell ref="W3:AA3"/>
    <mergeCell ref="AB3:AE3"/>
    <mergeCell ref="F4:H4"/>
    <mergeCell ref="I4:J4"/>
    <mergeCell ref="K4:N4"/>
    <mergeCell ref="O4:T4"/>
    <mergeCell ref="X4:AA4"/>
    <mergeCell ref="AC4:AE4"/>
    <mergeCell ref="A91:AI91"/>
    <mergeCell ref="A3:A6"/>
    <mergeCell ref="B3:B6"/>
    <mergeCell ref="C3:C6"/>
    <mergeCell ref="D3:D6"/>
    <mergeCell ref="E4:E6"/>
    <mergeCell ref="F5:F6"/>
    <mergeCell ref="I5:I6"/>
    <mergeCell ref="K5:K6"/>
    <mergeCell ref="O5:O6"/>
    <mergeCell ref="U3:U6"/>
    <mergeCell ref="V3:V6"/>
    <mergeCell ref="W4:W6"/>
    <mergeCell ref="AB4:AB6"/>
    <mergeCell ref="AF3:AF6"/>
    <mergeCell ref="AG3:AG6"/>
    <mergeCell ref="AH3:AH6"/>
    <mergeCell ref="AI3:AI6"/>
  </mergeCells>
  <hyperlinks>
    <hyperlink ref="A1" location="'Sheet3'!A1" display="旺苍嘉川化工园区基础设施建设项目槐树村二组、三组征收土地补偿公示表"/>
  </hyperlinks>
  <printOptions horizontalCentered="1"/>
  <pageMargins left="0.629861111111111" right="0.472222222222222" top="0.629861111111111" bottom="0.747916666666667" header="0.5" footer="0.472222222222222"/>
  <pageSetup paperSize="9" scale="5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43"/>
  <sheetViews>
    <sheetView zoomScale="55" zoomScaleNormal="55" topLeftCell="A15" workbookViewId="0">
      <selection activeCell="A8" sqref="$A8:$XFD42"/>
    </sheetView>
  </sheetViews>
  <sheetFormatPr defaultColWidth="8.88571428571429" defaultRowHeight="13.5"/>
  <cols>
    <col min="1" max="2" width="8.88571428571429" style="88"/>
    <col min="3" max="3" width="7.8952380952381" style="110" customWidth="1"/>
    <col min="4" max="5" width="10.5714285714286" style="88"/>
    <col min="6" max="6" width="9.28571428571429" style="88"/>
    <col min="7" max="7" width="8.88571428571429" style="88"/>
    <col min="8" max="8" width="10.6666666666667" style="88"/>
    <col min="9" max="10" width="8.88571428571429" style="88"/>
    <col min="11" max="11" width="9.44761904761905" style="88"/>
    <col min="12" max="12" width="9.28571428571429" style="88"/>
    <col min="13" max="13" width="8.88571428571429" style="88"/>
    <col min="14" max="15" width="9.28571428571429" style="88"/>
    <col min="16" max="20" width="8.88571428571429" style="88"/>
    <col min="21" max="21" width="13.5714285714286" style="88"/>
    <col min="22" max="22" width="15" style="88" customWidth="1"/>
    <col min="23" max="31" width="8.88571428571429" style="88"/>
    <col min="32" max="33" width="12.1428571428571" style="88"/>
    <col min="34" max="34" width="16.4285714285714" style="111"/>
    <col min="35" max="35" width="16.4285714285714" style="112"/>
    <col min="36" max="16384" width="8.88571428571429" style="88"/>
  </cols>
  <sheetData>
    <row r="1" s="88" customFormat="1" ht="58" customHeight="1" spans="1:35">
      <c r="A1" s="113" t="s">
        <v>145</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39"/>
      <c r="AI1" s="140"/>
    </row>
    <row r="2" customFormat="1" ht="31" customHeight="1" spans="1:35">
      <c r="A2" s="114"/>
      <c r="B2" s="53"/>
      <c r="C2" s="115"/>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141"/>
      <c r="AI2" s="69"/>
    </row>
    <row r="3" ht="27" customHeight="1" spans="1:35">
      <c r="A3" s="114"/>
      <c r="B3" s="53" t="s">
        <v>146</v>
      </c>
      <c r="C3" s="116"/>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141"/>
      <c r="AI3" s="69"/>
    </row>
    <row r="4" s="91" customFormat="1" ht="29" customHeight="1" spans="1:35">
      <c r="A4" s="117" t="s">
        <v>2</v>
      </c>
      <c r="B4" s="118" t="s">
        <v>3</v>
      </c>
      <c r="C4" s="117" t="s">
        <v>147</v>
      </c>
      <c r="D4" s="119" t="s">
        <v>5</v>
      </c>
      <c r="E4" s="120" t="s">
        <v>6</v>
      </c>
      <c r="F4" s="120"/>
      <c r="G4" s="120"/>
      <c r="H4" s="120"/>
      <c r="I4" s="120"/>
      <c r="J4" s="120"/>
      <c r="K4" s="120"/>
      <c r="L4" s="120"/>
      <c r="M4" s="120"/>
      <c r="N4" s="120"/>
      <c r="O4" s="120"/>
      <c r="P4" s="120"/>
      <c r="Q4" s="120"/>
      <c r="R4" s="120"/>
      <c r="S4" s="120"/>
      <c r="T4" s="120"/>
      <c r="U4" s="133" t="s">
        <v>148</v>
      </c>
      <c r="V4" s="133" t="s">
        <v>149</v>
      </c>
      <c r="W4" s="120" t="s">
        <v>9</v>
      </c>
      <c r="X4" s="120"/>
      <c r="Y4" s="120"/>
      <c r="Z4" s="120"/>
      <c r="AA4" s="120"/>
      <c r="AB4" s="120" t="s">
        <v>10</v>
      </c>
      <c r="AC4" s="120"/>
      <c r="AD4" s="120"/>
      <c r="AE4" s="120"/>
      <c r="AF4" s="133" t="s">
        <v>150</v>
      </c>
      <c r="AG4" s="133" t="s">
        <v>151</v>
      </c>
      <c r="AH4" s="76" t="s">
        <v>152</v>
      </c>
      <c r="AI4" s="77" t="s">
        <v>14</v>
      </c>
    </row>
    <row r="5" s="91" customFormat="1" ht="29" customHeight="1" spans="1:35">
      <c r="A5" s="117"/>
      <c r="B5" s="118"/>
      <c r="C5" s="117"/>
      <c r="D5" s="119"/>
      <c r="E5" s="120" t="s">
        <v>15</v>
      </c>
      <c r="F5" s="120" t="s">
        <v>16</v>
      </c>
      <c r="G5" s="120"/>
      <c r="H5" s="120"/>
      <c r="I5" s="120" t="s">
        <v>17</v>
      </c>
      <c r="J5" s="120"/>
      <c r="K5" s="120" t="s">
        <v>18</v>
      </c>
      <c r="L5" s="120"/>
      <c r="M5" s="120"/>
      <c r="N5" s="120"/>
      <c r="O5" s="120" t="s">
        <v>19</v>
      </c>
      <c r="P5" s="120"/>
      <c r="Q5" s="120"/>
      <c r="R5" s="120"/>
      <c r="S5" s="120"/>
      <c r="T5" s="120"/>
      <c r="U5" s="133"/>
      <c r="V5" s="133"/>
      <c r="W5" s="120" t="s">
        <v>15</v>
      </c>
      <c r="X5" s="120" t="s">
        <v>9</v>
      </c>
      <c r="Y5" s="120"/>
      <c r="Z5" s="120"/>
      <c r="AA5" s="120"/>
      <c r="AB5" s="120" t="s">
        <v>15</v>
      </c>
      <c r="AC5" s="120" t="s">
        <v>10</v>
      </c>
      <c r="AD5" s="120"/>
      <c r="AE5" s="120"/>
      <c r="AF5" s="133"/>
      <c r="AG5" s="133"/>
      <c r="AH5" s="76"/>
      <c r="AI5" s="77"/>
    </row>
    <row r="6" s="91" customFormat="1" ht="29" customHeight="1" spans="1:35">
      <c r="A6" s="117"/>
      <c r="B6" s="118"/>
      <c r="C6" s="117"/>
      <c r="D6" s="119"/>
      <c r="E6" s="76"/>
      <c r="F6" s="76" t="s">
        <v>20</v>
      </c>
      <c r="G6" s="76" t="s">
        <v>21</v>
      </c>
      <c r="H6" s="76" t="s">
        <v>22</v>
      </c>
      <c r="I6" s="76" t="s">
        <v>20</v>
      </c>
      <c r="J6" s="76" t="s">
        <v>23</v>
      </c>
      <c r="K6" s="76" t="s">
        <v>20</v>
      </c>
      <c r="L6" s="76" t="s">
        <v>24</v>
      </c>
      <c r="M6" s="76" t="s">
        <v>25</v>
      </c>
      <c r="N6" s="76" t="s">
        <v>26</v>
      </c>
      <c r="O6" s="76" t="s">
        <v>20</v>
      </c>
      <c r="P6" s="76" t="s">
        <v>27</v>
      </c>
      <c r="Q6" s="76" t="s">
        <v>28</v>
      </c>
      <c r="R6" s="76" t="s">
        <v>29</v>
      </c>
      <c r="S6" s="76" t="s">
        <v>30</v>
      </c>
      <c r="T6" s="76" t="s">
        <v>31</v>
      </c>
      <c r="U6" s="133"/>
      <c r="V6" s="133"/>
      <c r="W6" s="76"/>
      <c r="X6" s="76" t="s">
        <v>32</v>
      </c>
      <c r="Y6" s="76" t="s">
        <v>33</v>
      </c>
      <c r="Z6" s="76" t="s">
        <v>34</v>
      </c>
      <c r="AA6" s="76" t="s">
        <v>35</v>
      </c>
      <c r="AB6" s="76"/>
      <c r="AC6" s="76" t="s">
        <v>36</v>
      </c>
      <c r="AD6" s="76" t="s">
        <v>37</v>
      </c>
      <c r="AE6" s="117" t="s">
        <v>38</v>
      </c>
      <c r="AF6" s="133"/>
      <c r="AG6" s="133"/>
      <c r="AH6" s="76"/>
      <c r="AI6" s="78"/>
    </row>
    <row r="7" s="91" customFormat="1" ht="29" customHeight="1" spans="1:35">
      <c r="A7" s="117"/>
      <c r="B7" s="118"/>
      <c r="C7" s="117"/>
      <c r="D7" s="119"/>
      <c r="E7" s="120"/>
      <c r="F7" s="120"/>
      <c r="G7" s="121" t="s">
        <v>39</v>
      </c>
      <c r="H7" s="121" t="s">
        <v>40</v>
      </c>
      <c r="I7" s="120"/>
      <c r="J7" s="121" t="s">
        <v>41</v>
      </c>
      <c r="K7" s="120"/>
      <c r="L7" s="121" t="s">
        <v>42</v>
      </c>
      <c r="M7" s="121" t="s">
        <v>43</v>
      </c>
      <c r="N7" s="121" t="s">
        <v>44</v>
      </c>
      <c r="O7" s="120"/>
      <c r="P7" s="121" t="s">
        <v>45</v>
      </c>
      <c r="Q7" s="121" t="s">
        <v>46</v>
      </c>
      <c r="R7" s="121" t="s">
        <v>47</v>
      </c>
      <c r="S7" s="121" t="s">
        <v>48</v>
      </c>
      <c r="T7" s="121" t="s">
        <v>49</v>
      </c>
      <c r="U7" s="133"/>
      <c r="V7" s="133"/>
      <c r="W7" s="120"/>
      <c r="X7" s="121" t="s">
        <v>50</v>
      </c>
      <c r="Y7" s="121" t="s">
        <v>51</v>
      </c>
      <c r="Z7" s="121" t="s">
        <v>52</v>
      </c>
      <c r="AA7" s="121" t="s">
        <v>53</v>
      </c>
      <c r="AB7" s="120"/>
      <c r="AC7" s="121" t="s">
        <v>54</v>
      </c>
      <c r="AD7" s="121" t="s">
        <v>55</v>
      </c>
      <c r="AE7" s="121" t="s">
        <v>56</v>
      </c>
      <c r="AF7" s="133"/>
      <c r="AG7" s="133"/>
      <c r="AH7" s="76"/>
      <c r="AI7" s="77"/>
    </row>
    <row r="8" ht="29" customHeight="1" spans="1:35">
      <c r="A8" s="106" t="s">
        <v>57</v>
      </c>
      <c r="B8" s="106" t="s">
        <v>153</v>
      </c>
      <c r="C8" s="62" t="s">
        <v>154</v>
      </c>
      <c r="D8" s="122">
        <v>4.353</v>
      </c>
      <c r="E8" s="60">
        <v>4.353</v>
      </c>
      <c r="F8" s="60">
        <v>2.585</v>
      </c>
      <c r="G8" s="72">
        <v>0.605</v>
      </c>
      <c r="H8" s="72">
        <v>1.98</v>
      </c>
      <c r="I8" s="60">
        <v>0</v>
      </c>
      <c r="J8" s="72">
        <v>0</v>
      </c>
      <c r="K8" s="60">
        <v>1.768</v>
      </c>
      <c r="L8" s="72">
        <v>1.768</v>
      </c>
      <c r="M8" s="72">
        <v>0</v>
      </c>
      <c r="N8" s="72">
        <v>0</v>
      </c>
      <c r="O8" s="60">
        <v>0</v>
      </c>
      <c r="P8" s="72">
        <v>0</v>
      </c>
      <c r="Q8" s="72">
        <v>0</v>
      </c>
      <c r="R8" s="72">
        <v>0</v>
      </c>
      <c r="S8" s="72">
        <v>0</v>
      </c>
      <c r="T8" s="72">
        <v>0</v>
      </c>
      <c r="U8" s="134">
        <v>53200</v>
      </c>
      <c r="V8" s="134">
        <f>E8*U8</f>
        <v>231579.6</v>
      </c>
      <c r="W8" s="60">
        <v>0</v>
      </c>
      <c r="X8" s="72">
        <v>0</v>
      </c>
      <c r="Y8" s="72">
        <v>0</v>
      </c>
      <c r="Z8" s="72">
        <v>0</v>
      </c>
      <c r="AA8" s="72">
        <v>0</v>
      </c>
      <c r="AB8" s="60">
        <v>0</v>
      </c>
      <c r="AC8" s="72">
        <v>0</v>
      </c>
      <c r="AD8" s="72">
        <v>0</v>
      </c>
      <c r="AE8" s="72">
        <v>0</v>
      </c>
      <c r="AF8" s="134">
        <v>26600</v>
      </c>
      <c r="AG8" s="134">
        <f>W8*AF8+AB8*AF8</f>
        <v>0</v>
      </c>
      <c r="AH8" s="142">
        <v>11430.24</v>
      </c>
      <c r="AI8" s="142">
        <f>V8+AG8+AH8</f>
        <v>243009.84</v>
      </c>
    </row>
    <row r="9" ht="29" customHeight="1" spans="1:35">
      <c r="A9" s="106" t="s">
        <v>57</v>
      </c>
      <c r="B9" s="106" t="s">
        <v>153</v>
      </c>
      <c r="C9" s="62" t="s">
        <v>155</v>
      </c>
      <c r="D9" s="122">
        <v>0.476</v>
      </c>
      <c r="E9" s="60">
        <v>0.476</v>
      </c>
      <c r="F9" s="60">
        <v>0.476</v>
      </c>
      <c r="G9" s="72">
        <v>0</v>
      </c>
      <c r="H9" s="72">
        <v>0.476</v>
      </c>
      <c r="I9" s="60">
        <v>0</v>
      </c>
      <c r="J9" s="72">
        <v>0</v>
      </c>
      <c r="K9" s="60">
        <v>0</v>
      </c>
      <c r="L9" s="72">
        <v>0</v>
      </c>
      <c r="M9" s="72">
        <v>0</v>
      </c>
      <c r="N9" s="72">
        <v>0</v>
      </c>
      <c r="O9" s="60">
        <v>0</v>
      </c>
      <c r="P9" s="72">
        <v>0</v>
      </c>
      <c r="Q9" s="72">
        <v>0</v>
      </c>
      <c r="R9" s="72">
        <v>0</v>
      </c>
      <c r="S9" s="72">
        <v>0</v>
      </c>
      <c r="T9" s="72">
        <v>0</v>
      </c>
      <c r="U9" s="134">
        <v>53200</v>
      </c>
      <c r="V9" s="134">
        <f t="shared" ref="V9:V41" si="0">E9*U9</f>
        <v>25323.2</v>
      </c>
      <c r="W9" s="60">
        <v>0</v>
      </c>
      <c r="X9" s="72">
        <v>0</v>
      </c>
      <c r="Y9" s="72">
        <v>0</v>
      </c>
      <c r="Z9" s="72">
        <v>0</v>
      </c>
      <c r="AA9" s="72">
        <v>0</v>
      </c>
      <c r="AB9" s="60">
        <v>0</v>
      </c>
      <c r="AC9" s="72">
        <v>0</v>
      </c>
      <c r="AD9" s="72">
        <v>0</v>
      </c>
      <c r="AE9" s="72">
        <v>0</v>
      </c>
      <c r="AF9" s="134">
        <v>26600</v>
      </c>
      <c r="AG9" s="134">
        <f t="shared" ref="AG9:AG41" si="1">W9*AF9+AB9*AF9</f>
        <v>0</v>
      </c>
      <c r="AH9" s="142">
        <v>639.744</v>
      </c>
      <c r="AI9" s="142">
        <f t="shared" ref="AI9:AI41" si="2">V9+AG9+AH9</f>
        <v>25962.944</v>
      </c>
    </row>
    <row r="10" ht="29" customHeight="1" spans="1:35">
      <c r="A10" s="106" t="s">
        <v>57</v>
      </c>
      <c r="B10" s="106" t="s">
        <v>153</v>
      </c>
      <c r="C10" s="62" t="s">
        <v>156</v>
      </c>
      <c r="D10" s="122">
        <v>24.371</v>
      </c>
      <c r="E10" s="60">
        <v>23.557</v>
      </c>
      <c r="F10" s="60">
        <v>8.37</v>
      </c>
      <c r="G10" s="72">
        <v>2.932</v>
      </c>
      <c r="H10" s="72">
        <v>5.438</v>
      </c>
      <c r="I10" s="60">
        <v>0</v>
      </c>
      <c r="J10" s="72">
        <v>0</v>
      </c>
      <c r="K10" s="60">
        <v>15.187</v>
      </c>
      <c r="L10" s="72">
        <v>13.14</v>
      </c>
      <c r="M10" s="72">
        <v>0.479</v>
      </c>
      <c r="N10" s="72">
        <v>1.568</v>
      </c>
      <c r="O10" s="60">
        <v>0</v>
      </c>
      <c r="P10" s="72">
        <v>0</v>
      </c>
      <c r="Q10" s="72">
        <v>0</v>
      </c>
      <c r="R10" s="72">
        <v>0</v>
      </c>
      <c r="S10" s="72">
        <v>0</v>
      </c>
      <c r="T10" s="72">
        <v>0</v>
      </c>
      <c r="U10" s="134">
        <v>53200</v>
      </c>
      <c r="V10" s="134">
        <f t="shared" si="0"/>
        <v>1253232.4</v>
      </c>
      <c r="W10" s="60">
        <v>0.814</v>
      </c>
      <c r="X10" s="72">
        <v>0.814</v>
      </c>
      <c r="Y10" s="72">
        <v>0</v>
      </c>
      <c r="Z10" s="72">
        <v>0</v>
      </c>
      <c r="AA10" s="72">
        <v>0</v>
      </c>
      <c r="AB10" s="60">
        <v>0</v>
      </c>
      <c r="AC10" s="72">
        <v>0</v>
      </c>
      <c r="AD10" s="72">
        <v>0</v>
      </c>
      <c r="AE10" s="72">
        <v>0</v>
      </c>
      <c r="AF10" s="134">
        <v>26600</v>
      </c>
      <c r="AG10" s="134">
        <f t="shared" si="1"/>
        <v>21652.4</v>
      </c>
      <c r="AH10" s="142">
        <v>75500.88</v>
      </c>
      <c r="AI10" s="142">
        <f t="shared" si="2"/>
        <v>1350385.68</v>
      </c>
    </row>
    <row r="11" ht="29" customHeight="1" spans="1:35">
      <c r="A11" s="106" t="s">
        <v>57</v>
      </c>
      <c r="B11" s="106" t="s">
        <v>153</v>
      </c>
      <c r="C11" s="61" t="s">
        <v>157</v>
      </c>
      <c r="D11" s="122">
        <v>11.976</v>
      </c>
      <c r="E11" s="60">
        <v>11.376</v>
      </c>
      <c r="F11" s="60">
        <v>0</v>
      </c>
      <c r="G11" s="72">
        <v>0</v>
      </c>
      <c r="H11" s="72">
        <v>0</v>
      </c>
      <c r="I11" s="60">
        <v>0</v>
      </c>
      <c r="J11" s="72">
        <v>0</v>
      </c>
      <c r="K11" s="60">
        <v>0</v>
      </c>
      <c r="L11" s="72">
        <v>0</v>
      </c>
      <c r="M11" s="72">
        <v>0</v>
      </c>
      <c r="N11" s="72">
        <v>0</v>
      </c>
      <c r="O11" s="60">
        <v>11.376</v>
      </c>
      <c r="P11" s="72">
        <v>0.16</v>
      </c>
      <c r="Q11" s="72">
        <v>0.974</v>
      </c>
      <c r="R11" s="72">
        <v>2.028</v>
      </c>
      <c r="S11" s="72">
        <v>0</v>
      </c>
      <c r="T11" s="72">
        <v>8.214</v>
      </c>
      <c r="U11" s="134">
        <v>53200</v>
      </c>
      <c r="V11" s="134">
        <f t="shared" si="0"/>
        <v>605203.2</v>
      </c>
      <c r="W11" s="60">
        <v>0</v>
      </c>
      <c r="X11" s="72">
        <v>0</v>
      </c>
      <c r="Y11" s="72">
        <v>0</v>
      </c>
      <c r="Z11" s="72">
        <v>0</v>
      </c>
      <c r="AA11" s="72">
        <v>0</v>
      </c>
      <c r="AB11" s="60">
        <v>0.6</v>
      </c>
      <c r="AC11" s="72">
        <v>0</v>
      </c>
      <c r="AD11" s="72">
        <v>0.298</v>
      </c>
      <c r="AE11" s="72">
        <v>0.302</v>
      </c>
      <c r="AF11" s="134">
        <v>26600</v>
      </c>
      <c r="AG11" s="134">
        <f t="shared" si="1"/>
        <v>15960</v>
      </c>
      <c r="AH11" s="142">
        <v>0</v>
      </c>
      <c r="AI11" s="142">
        <f t="shared" si="2"/>
        <v>621163.2</v>
      </c>
    </row>
    <row r="12" ht="29" customHeight="1" spans="1:35">
      <c r="A12" s="106" t="s">
        <v>57</v>
      </c>
      <c r="B12" s="106" t="s">
        <v>153</v>
      </c>
      <c r="C12" s="62" t="s">
        <v>158</v>
      </c>
      <c r="D12" s="122">
        <v>2.259</v>
      </c>
      <c r="E12" s="60">
        <v>2.259</v>
      </c>
      <c r="F12" s="60">
        <v>2.259</v>
      </c>
      <c r="G12" s="72">
        <v>0</v>
      </c>
      <c r="H12" s="72">
        <v>2.259</v>
      </c>
      <c r="I12" s="60">
        <v>0</v>
      </c>
      <c r="J12" s="72">
        <v>0</v>
      </c>
      <c r="K12" s="60">
        <v>0</v>
      </c>
      <c r="L12" s="72">
        <v>0</v>
      </c>
      <c r="M12" s="72">
        <v>0</v>
      </c>
      <c r="N12" s="72">
        <v>0</v>
      </c>
      <c r="O12" s="60">
        <v>0</v>
      </c>
      <c r="P12" s="72">
        <v>0</v>
      </c>
      <c r="Q12" s="72">
        <v>0</v>
      </c>
      <c r="R12" s="72">
        <v>0</v>
      </c>
      <c r="S12" s="72">
        <v>0</v>
      </c>
      <c r="T12" s="72">
        <v>0</v>
      </c>
      <c r="U12" s="134">
        <v>53200</v>
      </c>
      <c r="V12" s="134">
        <f t="shared" si="0"/>
        <v>120178.8</v>
      </c>
      <c r="W12" s="60">
        <v>0</v>
      </c>
      <c r="X12" s="72">
        <v>0</v>
      </c>
      <c r="Y12" s="72">
        <v>0</v>
      </c>
      <c r="Z12" s="72">
        <v>0</v>
      </c>
      <c r="AA12" s="72">
        <v>0</v>
      </c>
      <c r="AB12" s="60">
        <v>0</v>
      </c>
      <c r="AC12" s="72">
        <v>0</v>
      </c>
      <c r="AD12" s="72">
        <v>0</v>
      </c>
      <c r="AE12" s="72">
        <v>0</v>
      </c>
      <c r="AF12" s="134">
        <v>26600</v>
      </c>
      <c r="AG12" s="134">
        <f t="shared" si="1"/>
        <v>0</v>
      </c>
      <c r="AH12" s="142">
        <v>3036.096</v>
      </c>
      <c r="AI12" s="142">
        <f t="shared" si="2"/>
        <v>123214.896</v>
      </c>
    </row>
    <row r="13" ht="29" customHeight="1" spans="1:35">
      <c r="A13" s="106" t="s">
        <v>57</v>
      </c>
      <c r="B13" s="106" t="s">
        <v>153</v>
      </c>
      <c r="C13" s="62" t="s">
        <v>159</v>
      </c>
      <c r="D13" s="122">
        <v>5.222</v>
      </c>
      <c r="E13" s="60">
        <v>5.222</v>
      </c>
      <c r="F13" s="60">
        <v>5.222</v>
      </c>
      <c r="G13" s="72">
        <v>1.711</v>
      </c>
      <c r="H13" s="72">
        <v>3.511</v>
      </c>
      <c r="I13" s="60">
        <v>0</v>
      </c>
      <c r="J13" s="72">
        <v>0</v>
      </c>
      <c r="K13" s="60">
        <v>0</v>
      </c>
      <c r="L13" s="72">
        <v>0</v>
      </c>
      <c r="M13" s="72">
        <v>0</v>
      </c>
      <c r="N13" s="72">
        <v>0</v>
      </c>
      <c r="O13" s="60">
        <v>0</v>
      </c>
      <c r="P13" s="72">
        <v>0</v>
      </c>
      <c r="Q13" s="72">
        <v>0</v>
      </c>
      <c r="R13" s="72">
        <v>0</v>
      </c>
      <c r="S13" s="72">
        <v>0</v>
      </c>
      <c r="T13" s="72">
        <v>0</v>
      </c>
      <c r="U13" s="134">
        <v>53200</v>
      </c>
      <c r="V13" s="134">
        <f t="shared" si="0"/>
        <v>277810.4</v>
      </c>
      <c r="W13" s="60">
        <v>0</v>
      </c>
      <c r="X13" s="72">
        <v>0</v>
      </c>
      <c r="Y13" s="72">
        <v>0</v>
      </c>
      <c r="Z13" s="72">
        <v>0</v>
      </c>
      <c r="AA13" s="72">
        <v>0</v>
      </c>
      <c r="AB13" s="60">
        <v>0</v>
      </c>
      <c r="AC13" s="72">
        <v>0</v>
      </c>
      <c r="AD13" s="72">
        <v>0</v>
      </c>
      <c r="AE13" s="72">
        <v>0</v>
      </c>
      <c r="AF13" s="134">
        <v>26600</v>
      </c>
      <c r="AG13" s="134">
        <f t="shared" si="1"/>
        <v>0</v>
      </c>
      <c r="AH13" s="142">
        <v>7018.368</v>
      </c>
      <c r="AI13" s="142">
        <f t="shared" si="2"/>
        <v>284828.768</v>
      </c>
    </row>
    <row r="14" ht="29" customHeight="1" spans="1:35">
      <c r="A14" s="106" t="s">
        <v>57</v>
      </c>
      <c r="B14" s="106" t="s">
        <v>153</v>
      </c>
      <c r="C14" s="62" t="s">
        <v>160</v>
      </c>
      <c r="D14" s="122">
        <v>1.743</v>
      </c>
      <c r="E14" s="60">
        <v>1.743</v>
      </c>
      <c r="F14" s="60">
        <v>1.743</v>
      </c>
      <c r="G14" s="72">
        <v>0.805</v>
      </c>
      <c r="H14" s="72">
        <v>0.938</v>
      </c>
      <c r="I14" s="60">
        <v>0</v>
      </c>
      <c r="J14" s="72">
        <v>0</v>
      </c>
      <c r="K14" s="60">
        <v>0</v>
      </c>
      <c r="L14" s="72">
        <v>0</v>
      </c>
      <c r="M14" s="72">
        <v>0</v>
      </c>
      <c r="N14" s="72">
        <v>0</v>
      </c>
      <c r="O14" s="60">
        <v>0</v>
      </c>
      <c r="P14" s="72">
        <v>0</v>
      </c>
      <c r="Q14" s="72">
        <v>0</v>
      </c>
      <c r="R14" s="72">
        <v>0</v>
      </c>
      <c r="S14" s="72">
        <v>0</v>
      </c>
      <c r="T14" s="72">
        <v>0</v>
      </c>
      <c r="U14" s="134">
        <v>53200</v>
      </c>
      <c r="V14" s="134">
        <f t="shared" si="0"/>
        <v>92727.6</v>
      </c>
      <c r="W14" s="60">
        <v>0</v>
      </c>
      <c r="X14" s="72">
        <v>0</v>
      </c>
      <c r="Y14" s="72">
        <v>0</v>
      </c>
      <c r="Z14" s="72">
        <v>0</v>
      </c>
      <c r="AA14" s="72">
        <v>0</v>
      </c>
      <c r="AB14" s="60">
        <v>0</v>
      </c>
      <c r="AC14" s="72">
        <v>0</v>
      </c>
      <c r="AD14" s="72">
        <v>0</v>
      </c>
      <c r="AE14" s="72">
        <v>0</v>
      </c>
      <c r="AF14" s="134">
        <v>26600</v>
      </c>
      <c r="AG14" s="134">
        <f t="shared" si="1"/>
        <v>0</v>
      </c>
      <c r="AH14" s="142">
        <v>2342.592</v>
      </c>
      <c r="AI14" s="142">
        <f t="shared" si="2"/>
        <v>95070.192</v>
      </c>
    </row>
    <row r="15" ht="29" customHeight="1" spans="1:35">
      <c r="A15" s="106" t="s">
        <v>57</v>
      </c>
      <c r="B15" s="106" t="s">
        <v>153</v>
      </c>
      <c r="C15" s="62" t="s">
        <v>161</v>
      </c>
      <c r="D15" s="122">
        <v>10.61</v>
      </c>
      <c r="E15" s="60">
        <v>10.61</v>
      </c>
      <c r="F15" s="60">
        <v>4.758</v>
      </c>
      <c r="G15" s="72">
        <v>2.861</v>
      </c>
      <c r="H15" s="72">
        <v>1.897</v>
      </c>
      <c r="I15" s="60">
        <v>0</v>
      </c>
      <c r="J15" s="72">
        <v>0</v>
      </c>
      <c r="K15" s="60">
        <v>5.852</v>
      </c>
      <c r="L15" s="72">
        <v>5.852</v>
      </c>
      <c r="M15" s="72">
        <v>0</v>
      </c>
      <c r="N15" s="72">
        <v>0</v>
      </c>
      <c r="O15" s="60">
        <v>0</v>
      </c>
      <c r="P15" s="72">
        <v>0</v>
      </c>
      <c r="Q15" s="72">
        <v>0</v>
      </c>
      <c r="R15" s="72">
        <v>0</v>
      </c>
      <c r="S15" s="72">
        <v>0</v>
      </c>
      <c r="T15" s="72">
        <v>0</v>
      </c>
      <c r="U15" s="134">
        <v>53200</v>
      </c>
      <c r="V15" s="134">
        <f t="shared" si="0"/>
        <v>564452</v>
      </c>
      <c r="W15" s="60">
        <v>0</v>
      </c>
      <c r="X15" s="72">
        <v>0</v>
      </c>
      <c r="Y15" s="72">
        <v>0</v>
      </c>
      <c r="Z15" s="72">
        <v>0</v>
      </c>
      <c r="AA15" s="72">
        <v>0</v>
      </c>
      <c r="AB15" s="60">
        <v>0</v>
      </c>
      <c r="AC15" s="72">
        <v>0</v>
      </c>
      <c r="AD15" s="72">
        <v>0</v>
      </c>
      <c r="AE15" s="72">
        <v>0</v>
      </c>
      <c r="AF15" s="134">
        <v>26600</v>
      </c>
      <c r="AG15" s="134">
        <f t="shared" si="1"/>
        <v>0</v>
      </c>
      <c r="AH15" s="142">
        <v>32728.752</v>
      </c>
      <c r="AI15" s="142">
        <f t="shared" si="2"/>
        <v>597180.752</v>
      </c>
    </row>
    <row r="16" ht="29" customHeight="1" spans="1:35">
      <c r="A16" s="106" t="s">
        <v>57</v>
      </c>
      <c r="B16" s="106" t="s">
        <v>153</v>
      </c>
      <c r="C16" s="62" t="s">
        <v>162</v>
      </c>
      <c r="D16" s="122">
        <v>13.148</v>
      </c>
      <c r="E16" s="60">
        <v>12.207</v>
      </c>
      <c r="F16" s="60">
        <v>6.181</v>
      </c>
      <c r="G16" s="72">
        <v>2.421</v>
      </c>
      <c r="H16" s="72">
        <v>3.76</v>
      </c>
      <c r="I16" s="60">
        <v>0</v>
      </c>
      <c r="J16" s="72">
        <v>0</v>
      </c>
      <c r="K16" s="60">
        <v>6.026</v>
      </c>
      <c r="L16" s="72">
        <v>4.69</v>
      </c>
      <c r="M16" s="72">
        <v>0.337</v>
      </c>
      <c r="N16" s="72">
        <v>0.999</v>
      </c>
      <c r="O16" s="60">
        <v>0</v>
      </c>
      <c r="P16" s="72">
        <v>0</v>
      </c>
      <c r="Q16" s="72">
        <v>0</v>
      </c>
      <c r="R16" s="72">
        <v>0</v>
      </c>
      <c r="S16" s="72">
        <v>0</v>
      </c>
      <c r="T16" s="72">
        <v>0</v>
      </c>
      <c r="U16" s="134">
        <v>53200</v>
      </c>
      <c r="V16" s="134">
        <f t="shared" si="0"/>
        <v>649412.4</v>
      </c>
      <c r="W16" s="60">
        <v>0.941</v>
      </c>
      <c r="X16" s="72">
        <v>0.941</v>
      </c>
      <c r="Y16" s="72">
        <v>0</v>
      </c>
      <c r="Z16" s="72">
        <v>0</v>
      </c>
      <c r="AA16" s="72">
        <v>0</v>
      </c>
      <c r="AB16" s="60">
        <v>0</v>
      </c>
      <c r="AC16" s="72">
        <v>0</v>
      </c>
      <c r="AD16" s="72">
        <v>0</v>
      </c>
      <c r="AE16" s="72">
        <v>0</v>
      </c>
      <c r="AF16" s="134">
        <v>26600</v>
      </c>
      <c r="AG16" s="134">
        <f t="shared" si="1"/>
        <v>25030.6</v>
      </c>
      <c r="AH16" s="142">
        <v>32828.064</v>
      </c>
      <c r="AI16" s="142">
        <f t="shared" si="2"/>
        <v>707271.064</v>
      </c>
    </row>
    <row r="17" ht="29" customHeight="1" spans="1:35">
      <c r="A17" s="106" t="s">
        <v>57</v>
      </c>
      <c r="B17" s="106" t="s">
        <v>153</v>
      </c>
      <c r="C17" s="62" t="s">
        <v>163</v>
      </c>
      <c r="D17" s="122">
        <v>10.88</v>
      </c>
      <c r="E17" s="60">
        <v>10.88</v>
      </c>
      <c r="F17" s="60">
        <v>5.779</v>
      </c>
      <c r="G17" s="72">
        <v>1.691</v>
      </c>
      <c r="H17" s="72">
        <v>4.088</v>
      </c>
      <c r="I17" s="60">
        <v>0</v>
      </c>
      <c r="J17" s="72">
        <v>0</v>
      </c>
      <c r="K17" s="60">
        <v>5.101</v>
      </c>
      <c r="L17" s="72">
        <v>5.101</v>
      </c>
      <c r="M17" s="72">
        <v>0</v>
      </c>
      <c r="N17" s="72">
        <v>0</v>
      </c>
      <c r="O17" s="60">
        <v>0</v>
      </c>
      <c r="P17" s="72">
        <v>0</v>
      </c>
      <c r="Q17" s="72">
        <v>0</v>
      </c>
      <c r="R17" s="72">
        <v>0</v>
      </c>
      <c r="S17" s="72">
        <v>0</v>
      </c>
      <c r="T17" s="72">
        <v>0</v>
      </c>
      <c r="U17" s="134">
        <v>53200</v>
      </c>
      <c r="V17" s="134">
        <f t="shared" si="0"/>
        <v>578816</v>
      </c>
      <c r="W17" s="60">
        <v>0</v>
      </c>
      <c r="X17" s="72">
        <v>0</v>
      </c>
      <c r="Y17" s="72">
        <v>0</v>
      </c>
      <c r="Z17" s="72">
        <v>0</v>
      </c>
      <c r="AA17" s="72">
        <v>0</v>
      </c>
      <c r="AB17" s="60">
        <v>0</v>
      </c>
      <c r="AC17" s="72">
        <v>0</v>
      </c>
      <c r="AD17" s="72">
        <v>0</v>
      </c>
      <c r="AE17" s="72">
        <v>0</v>
      </c>
      <c r="AF17" s="134">
        <v>26600</v>
      </c>
      <c r="AG17" s="134">
        <f t="shared" si="1"/>
        <v>0</v>
      </c>
      <c r="AH17" s="142">
        <v>30721.476</v>
      </c>
      <c r="AI17" s="142">
        <f t="shared" si="2"/>
        <v>609537.476</v>
      </c>
    </row>
    <row r="18" ht="29" customHeight="1" spans="1:35">
      <c r="A18" s="106" t="s">
        <v>57</v>
      </c>
      <c r="B18" s="106" t="s">
        <v>153</v>
      </c>
      <c r="C18" s="62" t="s">
        <v>164</v>
      </c>
      <c r="D18" s="122">
        <v>13.505</v>
      </c>
      <c r="E18" s="60">
        <v>13.278</v>
      </c>
      <c r="F18" s="60">
        <v>6.244</v>
      </c>
      <c r="G18" s="72">
        <v>2.052</v>
      </c>
      <c r="H18" s="72">
        <v>4.192</v>
      </c>
      <c r="I18" s="60">
        <v>0</v>
      </c>
      <c r="J18" s="72">
        <v>0</v>
      </c>
      <c r="K18" s="60">
        <v>7.034</v>
      </c>
      <c r="L18" s="72">
        <v>6.476</v>
      </c>
      <c r="M18" s="72">
        <v>0</v>
      </c>
      <c r="N18" s="72">
        <v>0.558</v>
      </c>
      <c r="O18" s="60">
        <v>0</v>
      </c>
      <c r="P18" s="72">
        <v>0</v>
      </c>
      <c r="Q18" s="72">
        <v>0</v>
      </c>
      <c r="R18" s="72">
        <v>0</v>
      </c>
      <c r="S18" s="72">
        <v>0</v>
      </c>
      <c r="T18" s="72">
        <v>0</v>
      </c>
      <c r="U18" s="134">
        <v>53200</v>
      </c>
      <c r="V18" s="134">
        <f t="shared" si="0"/>
        <v>706389.6</v>
      </c>
      <c r="W18" s="60">
        <v>0.227</v>
      </c>
      <c r="X18" s="72">
        <v>0.227</v>
      </c>
      <c r="Y18" s="72">
        <v>0</v>
      </c>
      <c r="Z18" s="72">
        <v>0</v>
      </c>
      <c r="AA18" s="72">
        <v>0</v>
      </c>
      <c r="AB18" s="60">
        <v>0</v>
      </c>
      <c r="AC18" s="72">
        <v>0</v>
      </c>
      <c r="AD18" s="72">
        <v>0</v>
      </c>
      <c r="AE18" s="72">
        <v>0</v>
      </c>
      <c r="AF18" s="134">
        <v>26600</v>
      </c>
      <c r="AG18" s="134">
        <f t="shared" si="1"/>
        <v>6038.2</v>
      </c>
      <c r="AH18" s="142">
        <v>38538.336</v>
      </c>
      <c r="AI18" s="142">
        <f t="shared" si="2"/>
        <v>750966.136</v>
      </c>
    </row>
    <row r="19" ht="29" customHeight="1" spans="1:35">
      <c r="A19" s="106" t="s">
        <v>57</v>
      </c>
      <c r="B19" s="106" t="s">
        <v>153</v>
      </c>
      <c r="C19" s="62" t="s">
        <v>165</v>
      </c>
      <c r="D19" s="122">
        <v>5.51</v>
      </c>
      <c r="E19" s="60">
        <v>4.909</v>
      </c>
      <c r="F19" s="60">
        <v>1.959</v>
      </c>
      <c r="G19" s="72">
        <v>1.818</v>
      </c>
      <c r="H19" s="72">
        <v>0.141</v>
      </c>
      <c r="I19" s="60">
        <v>0</v>
      </c>
      <c r="J19" s="72">
        <v>0</v>
      </c>
      <c r="K19" s="60">
        <v>2.95</v>
      </c>
      <c r="L19" s="72">
        <v>0</v>
      </c>
      <c r="M19" s="72">
        <v>0.558</v>
      </c>
      <c r="N19" s="72">
        <v>2.392</v>
      </c>
      <c r="O19" s="60">
        <v>0</v>
      </c>
      <c r="P19" s="72">
        <v>0</v>
      </c>
      <c r="Q19" s="72">
        <v>0</v>
      </c>
      <c r="R19" s="72">
        <v>0</v>
      </c>
      <c r="S19" s="72">
        <v>0</v>
      </c>
      <c r="T19" s="72">
        <v>0</v>
      </c>
      <c r="U19" s="134">
        <v>53200</v>
      </c>
      <c r="V19" s="134">
        <f t="shared" si="0"/>
        <v>261158.8</v>
      </c>
      <c r="W19" s="60">
        <v>0.562</v>
      </c>
      <c r="X19" s="72">
        <v>0.562</v>
      </c>
      <c r="Y19" s="72">
        <v>0</v>
      </c>
      <c r="Z19" s="72">
        <v>0</v>
      </c>
      <c r="AA19" s="72">
        <v>0</v>
      </c>
      <c r="AB19" s="60">
        <v>0.039</v>
      </c>
      <c r="AC19" s="72">
        <v>0.039</v>
      </c>
      <c r="AD19" s="72">
        <v>0</v>
      </c>
      <c r="AE19" s="72">
        <v>0</v>
      </c>
      <c r="AF19" s="134">
        <v>26600</v>
      </c>
      <c r="AG19" s="134">
        <f t="shared" si="1"/>
        <v>15986.6</v>
      </c>
      <c r="AH19" s="142">
        <v>9616.896</v>
      </c>
      <c r="AI19" s="142">
        <f t="shared" si="2"/>
        <v>286762.296</v>
      </c>
    </row>
    <row r="20" ht="29" customHeight="1" spans="1:35">
      <c r="A20" s="106" t="s">
        <v>57</v>
      </c>
      <c r="B20" s="106" t="s">
        <v>153</v>
      </c>
      <c r="C20" s="62" t="s">
        <v>166</v>
      </c>
      <c r="D20" s="122">
        <v>4.657</v>
      </c>
      <c r="E20" s="60">
        <v>4.196</v>
      </c>
      <c r="F20" s="60">
        <v>1.884</v>
      </c>
      <c r="G20" s="72">
        <v>1.884</v>
      </c>
      <c r="H20" s="72">
        <v>0</v>
      </c>
      <c r="I20" s="60">
        <v>0</v>
      </c>
      <c r="J20" s="72">
        <v>0</v>
      </c>
      <c r="K20" s="60">
        <v>2.312</v>
      </c>
      <c r="L20" s="72">
        <v>0</v>
      </c>
      <c r="M20" s="72">
        <v>0</v>
      </c>
      <c r="N20" s="72">
        <v>2.312</v>
      </c>
      <c r="O20" s="60">
        <v>0</v>
      </c>
      <c r="P20" s="72">
        <v>0</v>
      </c>
      <c r="Q20" s="72">
        <v>0</v>
      </c>
      <c r="R20" s="72">
        <v>0</v>
      </c>
      <c r="S20" s="72">
        <v>0</v>
      </c>
      <c r="T20" s="72">
        <v>0</v>
      </c>
      <c r="U20" s="134">
        <v>53200</v>
      </c>
      <c r="V20" s="134">
        <f t="shared" si="0"/>
        <v>223227.2</v>
      </c>
      <c r="W20" s="60">
        <v>0.397</v>
      </c>
      <c r="X20" s="72">
        <v>0.371</v>
      </c>
      <c r="Y20" s="72">
        <v>0</v>
      </c>
      <c r="Z20" s="72">
        <v>0.026</v>
      </c>
      <c r="AA20" s="72">
        <v>0</v>
      </c>
      <c r="AB20" s="60">
        <v>0.064</v>
      </c>
      <c r="AC20" s="72">
        <v>0.064</v>
      </c>
      <c r="AD20" s="72">
        <v>0</v>
      </c>
      <c r="AE20" s="72">
        <v>0</v>
      </c>
      <c r="AF20" s="134">
        <v>26600</v>
      </c>
      <c r="AG20" s="134">
        <f t="shared" si="1"/>
        <v>12262.6</v>
      </c>
      <c r="AH20" s="142">
        <v>6693.696</v>
      </c>
      <c r="AI20" s="142">
        <f t="shared" si="2"/>
        <v>242183.496</v>
      </c>
    </row>
    <row r="21" ht="29" customHeight="1" spans="1:35">
      <c r="A21" s="106" t="s">
        <v>57</v>
      </c>
      <c r="B21" s="106" t="s">
        <v>153</v>
      </c>
      <c r="C21" s="62" t="s">
        <v>167</v>
      </c>
      <c r="D21" s="122">
        <v>6.075</v>
      </c>
      <c r="E21" s="60">
        <v>5.61</v>
      </c>
      <c r="F21" s="60">
        <v>4.564</v>
      </c>
      <c r="G21" s="72">
        <v>1.539</v>
      </c>
      <c r="H21" s="72">
        <v>3.025</v>
      </c>
      <c r="I21" s="60">
        <v>0</v>
      </c>
      <c r="J21" s="72">
        <v>0</v>
      </c>
      <c r="K21" s="60">
        <v>1.046</v>
      </c>
      <c r="L21" s="72">
        <v>0</v>
      </c>
      <c r="M21" s="72">
        <v>0.212</v>
      </c>
      <c r="N21" s="72">
        <v>0.834</v>
      </c>
      <c r="O21" s="60">
        <v>0</v>
      </c>
      <c r="P21" s="72">
        <v>0</v>
      </c>
      <c r="Q21" s="72">
        <v>0</v>
      </c>
      <c r="R21" s="72">
        <v>0</v>
      </c>
      <c r="S21" s="72">
        <v>0</v>
      </c>
      <c r="T21" s="72">
        <v>0</v>
      </c>
      <c r="U21" s="134">
        <v>53200</v>
      </c>
      <c r="V21" s="134">
        <f t="shared" si="0"/>
        <v>298452</v>
      </c>
      <c r="W21" s="60">
        <v>0.465</v>
      </c>
      <c r="X21" s="72">
        <v>0.465</v>
      </c>
      <c r="Y21" s="72">
        <v>0</v>
      </c>
      <c r="Z21" s="72">
        <v>0</v>
      </c>
      <c r="AA21" s="72">
        <v>0</v>
      </c>
      <c r="AB21" s="60">
        <v>0</v>
      </c>
      <c r="AC21" s="72">
        <v>0</v>
      </c>
      <c r="AD21" s="72">
        <v>0</v>
      </c>
      <c r="AE21" s="72">
        <v>0</v>
      </c>
      <c r="AF21" s="134">
        <v>26600</v>
      </c>
      <c r="AG21" s="134">
        <f t="shared" si="1"/>
        <v>12369</v>
      </c>
      <c r="AH21" s="142">
        <v>8652.816</v>
      </c>
      <c r="AI21" s="142">
        <f t="shared" si="2"/>
        <v>319473.816</v>
      </c>
    </row>
    <row r="22" ht="29" customHeight="1" spans="1:35">
      <c r="A22" s="106" t="s">
        <v>57</v>
      </c>
      <c r="B22" s="106" t="s">
        <v>153</v>
      </c>
      <c r="C22" s="62" t="s">
        <v>168</v>
      </c>
      <c r="D22" s="122">
        <v>4.365</v>
      </c>
      <c r="E22" s="60">
        <v>3.804</v>
      </c>
      <c r="F22" s="60">
        <v>1.799</v>
      </c>
      <c r="G22" s="72">
        <v>1.799</v>
      </c>
      <c r="H22" s="72">
        <v>0</v>
      </c>
      <c r="I22" s="60">
        <v>0</v>
      </c>
      <c r="J22" s="72">
        <v>0</v>
      </c>
      <c r="K22" s="60">
        <v>2.005</v>
      </c>
      <c r="L22" s="72">
        <v>0</v>
      </c>
      <c r="M22" s="72">
        <v>0.369</v>
      </c>
      <c r="N22" s="72">
        <v>1.636</v>
      </c>
      <c r="O22" s="60">
        <v>0</v>
      </c>
      <c r="P22" s="72">
        <v>0</v>
      </c>
      <c r="Q22" s="72">
        <v>0</v>
      </c>
      <c r="R22" s="72">
        <v>0</v>
      </c>
      <c r="S22" s="72">
        <v>0</v>
      </c>
      <c r="T22" s="72">
        <v>0</v>
      </c>
      <c r="U22" s="134">
        <v>53200</v>
      </c>
      <c r="V22" s="134">
        <f t="shared" si="0"/>
        <v>202372.8</v>
      </c>
      <c r="W22" s="60">
        <v>0.511</v>
      </c>
      <c r="X22" s="72">
        <v>0.493</v>
      </c>
      <c r="Y22" s="72">
        <v>0</v>
      </c>
      <c r="Z22" s="72">
        <v>0.018</v>
      </c>
      <c r="AA22" s="72">
        <v>0</v>
      </c>
      <c r="AB22" s="60">
        <v>0.05</v>
      </c>
      <c r="AC22" s="72">
        <v>0.05</v>
      </c>
      <c r="AD22" s="72">
        <v>0</v>
      </c>
      <c r="AE22" s="72">
        <v>0</v>
      </c>
      <c r="AF22" s="134">
        <v>26600</v>
      </c>
      <c r="AG22" s="134">
        <f t="shared" si="1"/>
        <v>14922.6</v>
      </c>
      <c r="AH22" s="142">
        <v>7133.856</v>
      </c>
      <c r="AI22" s="142">
        <f t="shared" si="2"/>
        <v>224429.256</v>
      </c>
    </row>
    <row r="23" ht="29" customHeight="1" spans="1:35">
      <c r="A23" s="106" t="s">
        <v>57</v>
      </c>
      <c r="B23" s="106" t="s">
        <v>153</v>
      </c>
      <c r="C23" s="62" t="s">
        <v>169</v>
      </c>
      <c r="D23" s="122">
        <v>4.543</v>
      </c>
      <c r="E23" s="60">
        <v>4.417</v>
      </c>
      <c r="F23" s="60">
        <v>3.262</v>
      </c>
      <c r="G23" s="72">
        <v>1.617</v>
      </c>
      <c r="H23" s="72">
        <v>1.645</v>
      </c>
      <c r="I23" s="60">
        <v>0</v>
      </c>
      <c r="J23" s="72">
        <v>0</v>
      </c>
      <c r="K23" s="60">
        <v>1.155</v>
      </c>
      <c r="L23" s="72">
        <v>0</v>
      </c>
      <c r="M23" s="72">
        <v>0.075</v>
      </c>
      <c r="N23" s="72">
        <v>1.08</v>
      </c>
      <c r="O23" s="60">
        <v>0</v>
      </c>
      <c r="P23" s="72">
        <v>0</v>
      </c>
      <c r="Q23" s="72">
        <v>0</v>
      </c>
      <c r="R23" s="72">
        <v>0</v>
      </c>
      <c r="S23" s="72">
        <v>0</v>
      </c>
      <c r="T23" s="72">
        <v>0</v>
      </c>
      <c r="U23" s="134">
        <v>53200</v>
      </c>
      <c r="V23" s="134">
        <f t="shared" si="0"/>
        <v>234984.4</v>
      </c>
      <c r="W23" s="60">
        <v>0.059</v>
      </c>
      <c r="X23" s="72">
        <v>0</v>
      </c>
      <c r="Y23" s="72">
        <v>0</v>
      </c>
      <c r="Z23" s="72">
        <v>0.059</v>
      </c>
      <c r="AA23" s="72">
        <v>0</v>
      </c>
      <c r="AB23" s="60">
        <v>0.067</v>
      </c>
      <c r="AC23" s="72">
        <v>0.067</v>
      </c>
      <c r="AD23" s="72">
        <v>0</v>
      </c>
      <c r="AE23" s="72">
        <v>0</v>
      </c>
      <c r="AF23" s="134">
        <v>26600</v>
      </c>
      <c r="AG23" s="134">
        <f t="shared" si="1"/>
        <v>3351.6</v>
      </c>
      <c r="AH23" s="142">
        <v>6688.128</v>
      </c>
      <c r="AI23" s="142">
        <f t="shared" si="2"/>
        <v>245024.128</v>
      </c>
    </row>
    <row r="24" ht="29" customHeight="1" spans="1:35">
      <c r="A24" s="106" t="s">
        <v>57</v>
      </c>
      <c r="B24" s="106" t="s">
        <v>153</v>
      </c>
      <c r="C24" s="62" t="s">
        <v>170</v>
      </c>
      <c r="D24" s="122">
        <v>17.094</v>
      </c>
      <c r="E24" s="60">
        <v>17.094</v>
      </c>
      <c r="F24" s="60">
        <v>5.315</v>
      </c>
      <c r="G24" s="72">
        <v>0.77</v>
      </c>
      <c r="H24" s="72">
        <v>4.545</v>
      </c>
      <c r="I24" s="60">
        <v>0</v>
      </c>
      <c r="J24" s="72">
        <v>0</v>
      </c>
      <c r="K24" s="60">
        <v>11.779</v>
      </c>
      <c r="L24" s="72">
        <v>11.279</v>
      </c>
      <c r="M24" s="72">
        <v>0</v>
      </c>
      <c r="N24" s="72">
        <v>0.5</v>
      </c>
      <c r="O24" s="60">
        <v>0</v>
      </c>
      <c r="P24" s="72">
        <v>0</v>
      </c>
      <c r="Q24" s="72">
        <v>0</v>
      </c>
      <c r="R24" s="72">
        <v>0</v>
      </c>
      <c r="S24" s="72">
        <v>0</v>
      </c>
      <c r="T24" s="72">
        <v>0</v>
      </c>
      <c r="U24" s="134">
        <v>53200</v>
      </c>
      <c r="V24" s="134">
        <f t="shared" si="0"/>
        <v>909400.8</v>
      </c>
      <c r="W24" s="60">
        <v>0</v>
      </c>
      <c r="X24" s="72">
        <v>0</v>
      </c>
      <c r="Y24" s="72">
        <v>0</v>
      </c>
      <c r="Z24" s="72">
        <v>0</v>
      </c>
      <c r="AA24" s="72">
        <v>0</v>
      </c>
      <c r="AB24" s="60">
        <v>0</v>
      </c>
      <c r="AC24" s="72">
        <v>0</v>
      </c>
      <c r="AD24" s="72">
        <v>0</v>
      </c>
      <c r="AE24" s="72">
        <v>0</v>
      </c>
      <c r="AF24" s="134">
        <v>26600</v>
      </c>
      <c r="AG24" s="134">
        <f t="shared" si="1"/>
        <v>0</v>
      </c>
      <c r="AH24" s="142">
        <v>58798.86</v>
      </c>
      <c r="AI24" s="142">
        <f t="shared" si="2"/>
        <v>968199.66</v>
      </c>
    </row>
    <row r="25" s="109" customFormat="1" ht="29" customHeight="1" spans="1:35">
      <c r="A25" s="107" t="s">
        <v>57</v>
      </c>
      <c r="B25" s="107" t="s">
        <v>153</v>
      </c>
      <c r="C25" s="72" t="s">
        <v>171</v>
      </c>
      <c r="D25" s="123">
        <f>E25</f>
        <v>12.894</v>
      </c>
      <c r="E25" s="124">
        <f>F25+K25</f>
        <v>12.894</v>
      </c>
      <c r="F25" s="124">
        <v>3.685</v>
      </c>
      <c r="G25" s="125">
        <v>0</v>
      </c>
      <c r="H25" s="72">
        <v>3.685</v>
      </c>
      <c r="I25" s="124">
        <v>0</v>
      </c>
      <c r="J25" s="72">
        <v>0</v>
      </c>
      <c r="K25" s="124">
        <v>9.209</v>
      </c>
      <c r="L25" s="72">
        <v>8.67</v>
      </c>
      <c r="M25" s="72">
        <v>0.539</v>
      </c>
      <c r="N25" s="72">
        <v>0</v>
      </c>
      <c r="O25" s="124">
        <v>0</v>
      </c>
      <c r="P25" s="72">
        <v>0</v>
      </c>
      <c r="Q25" s="72">
        <v>0</v>
      </c>
      <c r="R25" s="72">
        <v>0</v>
      </c>
      <c r="S25" s="72">
        <v>0</v>
      </c>
      <c r="T25" s="72">
        <v>0</v>
      </c>
      <c r="U25" s="135">
        <v>53200</v>
      </c>
      <c r="V25" s="135">
        <f t="shared" si="0"/>
        <v>685960.8</v>
      </c>
      <c r="W25" s="124">
        <v>0</v>
      </c>
      <c r="X25" s="72">
        <v>0</v>
      </c>
      <c r="Y25" s="72">
        <v>0</v>
      </c>
      <c r="Z25" s="72">
        <v>0</v>
      </c>
      <c r="AA25" s="72">
        <v>0</v>
      </c>
      <c r="AB25" s="124">
        <v>0</v>
      </c>
      <c r="AC25" s="72">
        <v>0</v>
      </c>
      <c r="AD25" s="72">
        <v>0</v>
      </c>
      <c r="AE25" s="72">
        <v>0</v>
      </c>
      <c r="AF25" s="135">
        <v>26600</v>
      </c>
      <c r="AG25" s="135">
        <f t="shared" si="1"/>
        <v>0</v>
      </c>
      <c r="AH25" s="143">
        <v>46952.664</v>
      </c>
      <c r="AI25" s="143">
        <f t="shared" si="2"/>
        <v>732913.464</v>
      </c>
    </row>
    <row r="26" s="109" customFormat="1" ht="29" customHeight="1" spans="1:35">
      <c r="A26" s="107" t="s">
        <v>57</v>
      </c>
      <c r="B26" s="107" t="s">
        <v>153</v>
      </c>
      <c r="C26" s="72" t="s">
        <v>172</v>
      </c>
      <c r="D26" s="123">
        <v>12.569</v>
      </c>
      <c r="E26" s="124">
        <v>12.569</v>
      </c>
      <c r="F26" s="124">
        <v>3.368</v>
      </c>
      <c r="G26" s="72">
        <v>1.962</v>
      </c>
      <c r="H26" s="72">
        <v>1.406</v>
      </c>
      <c r="I26" s="124">
        <v>0</v>
      </c>
      <c r="J26" s="72">
        <v>0</v>
      </c>
      <c r="K26" s="124">
        <v>9.201</v>
      </c>
      <c r="L26" s="72">
        <v>7.751</v>
      </c>
      <c r="M26" s="72">
        <v>0</v>
      </c>
      <c r="N26" s="72">
        <v>1.45</v>
      </c>
      <c r="O26" s="124">
        <v>0</v>
      </c>
      <c r="P26" s="72">
        <v>0</v>
      </c>
      <c r="Q26" s="72">
        <v>0</v>
      </c>
      <c r="R26" s="72">
        <v>0</v>
      </c>
      <c r="S26" s="72">
        <v>0</v>
      </c>
      <c r="T26" s="72">
        <v>0</v>
      </c>
      <c r="U26" s="135">
        <v>53200</v>
      </c>
      <c r="V26" s="135">
        <f t="shared" si="0"/>
        <v>668670.8</v>
      </c>
      <c r="W26" s="124">
        <v>0</v>
      </c>
      <c r="X26" s="72">
        <v>0</v>
      </c>
      <c r="Y26" s="72">
        <v>0</v>
      </c>
      <c r="Z26" s="72">
        <v>0</v>
      </c>
      <c r="AA26" s="72">
        <v>0</v>
      </c>
      <c r="AB26" s="124">
        <v>0</v>
      </c>
      <c r="AC26" s="72">
        <v>0</v>
      </c>
      <c r="AD26" s="72">
        <v>0</v>
      </c>
      <c r="AE26" s="72">
        <v>0</v>
      </c>
      <c r="AF26" s="135">
        <v>26600</v>
      </c>
      <c r="AG26" s="135">
        <f t="shared" si="1"/>
        <v>0</v>
      </c>
      <c r="AH26" s="143">
        <v>42016.092</v>
      </c>
      <c r="AI26" s="143">
        <f t="shared" si="2"/>
        <v>710686.892</v>
      </c>
    </row>
    <row r="27" s="109" customFormat="1" ht="29" customHeight="1" spans="1:35">
      <c r="A27" s="107" t="s">
        <v>57</v>
      </c>
      <c r="B27" s="107" t="s">
        <v>153</v>
      </c>
      <c r="C27" s="72" t="s">
        <v>173</v>
      </c>
      <c r="D27" s="123">
        <f>E27</f>
        <v>0.296</v>
      </c>
      <c r="E27" s="124">
        <f>F27</f>
        <v>0.296</v>
      </c>
      <c r="F27" s="124">
        <f>G27</f>
        <v>0.296</v>
      </c>
      <c r="G27" s="72">
        <v>0.296</v>
      </c>
      <c r="H27" s="72">
        <v>0</v>
      </c>
      <c r="I27" s="124">
        <v>0</v>
      </c>
      <c r="J27" s="72">
        <v>0</v>
      </c>
      <c r="K27" s="124">
        <v>0</v>
      </c>
      <c r="L27" s="72">
        <v>0</v>
      </c>
      <c r="M27" s="72">
        <v>0</v>
      </c>
      <c r="N27" s="72">
        <v>0</v>
      </c>
      <c r="O27" s="124">
        <v>0</v>
      </c>
      <c r="P27" s="72">
        <v>0</v>
      </c>
      <c r="Q27" s="72">
        <v>0</v>
      </c>
      <c r="R27" s="72">
        <v>0</v>
      </c>
      <c r="S27" s="72">
        <v>0</v>
      </c>
      <c r="T27" s="72">
        <v>0</v>
      </c>
      <c r="U27" s="135">
        <v>53200</v>
      </c>
      <c r="V27" s="135">
        <f t="shared" si="0"/>
        <v>15747.2</v>
      </c>
      <c r="W27" s="124">
        <v>0</v>
      </c>
      <c r="X27" s="124">
        <v>0</v>
      </c>
      <c r="Y27" s="124">
        <v>0</v>
      </c>
      <c r="Z27" s="124">
        <v>0</v>
      </c>
      <c r="AA27" s="124">
        <v>0</v>
      </c>
      <c r="AB27" s="124">
        <v>0</v>
      </c>
      <c r="AC27" s="124">
        <v>0</v>
      </c>
      <c r="AD27" s="124">
        <v>0</v>
      </c>
      <c r="AE27" s="124">
        <v>0</v>
      </c>
      <c r="AF27" s="135">
        <v>26600</v>
      </c>
      <c r="AG27" s="135">
        <v>0</v>
      </c>
      <c r="AH27" s="143">
        <f>E27*1344</f>
        <v>397.824</v>
      </c>
      <c r="AI27" s="143">
        <f t="shared" si="2"/>
        <v>16145.024</v>
      </c>
    </row>
    <row r="28" ht="29" customHeight="1" spans="1:35">
      <c r="A28" s="106" t="s">
        <v>57</v>
      </c>
      <c r="B28" s="106" t="s">
        <v>153</v>
      </c>
      <c r="C28" s="62" t="s">
        <v>174</v>
      </c>
      <c r="D28" s="122">
        <v>12.212</v>
      </c>
      <c r="E28" s="60">
        <v>12.212</v>
      </c>
      <c r="F28" s="60">
        <v>0</v>
      </c>
      <c r="G28" s="72">
        <v>0</v>
      </c>
      <c r="H28" s="72">
        <v>0</v>
      </c>
      <c r="I28" s="60">
        <v>0</v>
      </c>
      <c r="J28" s="72">
        <v>0</v>
      </c>
      <c r="K28" s="60">
        <v>12.212</v>
      </c>
      <c r="L28" s="72">
        <v>12.212</v>
      </c>
      <c r="M28" s="72">
        <v>0</v>
      </c>
      <c r="N28" s="72">
        <v>0</v>
      </c>
      <c r="O28" s="60">
        <v>0</v>
      </c>
      <c r="P28" s="72">
        <v>0</v>
      </c>
      <c r="Q28" s="72">
        <v>0</v>
      </c>
      <c r="R28" s="72">
        <v>0</v>
      </c>
      <c r="S28" s="72">
        <v>0</v>
      </c>
      <c r="T28" s="72">
        <v>0</v>
      </c>
      <c r="U28" s="134">
        <v>53200</v>
      </c>
      <c r="V28" s="134">
        <f t="shared" ref="V28:V42" si="3">E28*U28</f>
        <v>649678.4</v>
      </c>
      <c r="W28" s="60">
        <v>0</v>
      </c>
      <c r="X28" s="72">
        <v>0</v>
      </c>
      <c r="Y28" s="72">
        <v>0</v>
      </c>
      <c r="Z28" s="72">
        <v>0</v>
      </c>
      <c r="AA28" s="72">
        <v>0</v>
      </c>
      <c r="AB28" s="60">
        <v>0</v>
      </c>
      <c r="AC28" s="72">
        <v>0</v>
      </c>
      <c r="AD28" s="72">
        <v>0</v>
      </c>
      <c r="AE28" s="72">
        <v>0</v>
      </c>
      <c r="AF28" s="134">
        <v>26600</v>
      </c>
      <c r="AG28" s="134">
        <f t="shared" ref="AG28:AG42" si="4">W28*AF28+AB28*AF28</f>
        <v>0</v>
      </c>
      <c r="AH28" s="142">
        <v>54954</v>
      </c>
      <c r="AI28" s="142">
        <f t="shared" ref="AI28:AI42" si="5">V28+AG28+AH28</f>
        <v>704632.4</v>
      </c>
    </row>
    <row r="29" ht="29" customHeight="1" spans="1:35">
      <c r="A29" s="106" t="s">
        <v>57</v>
      </c>
      <c r="B29" s="106" t="s">
        <v>153</v>
      </c>
      <c r="C29" s="62" t="s">
        <v>175</v>
      </c>
      <c r="D29" s="122">
        <v>10.561</v>
      </c>
      <c r="E29" s="60">
        <v>10.561</v>
      </c>
      <c r="F29" s="60">
        <v>5.301</v>
      </c>
      <c r="G29" s="72">
        <v>1.96</v>
      </c>
      <c r="H29" s="72">
        <v>3.341</v>
      </c>
      <c r="I29" s="60">
        <v>0</v>
      </c>
      <c r="J29" s="72">
        <v>0</v>
      </c>
      <c r="K29" s="60">
        <v>5.26</v>
      </c>
      <c r="L29" s="72">
        <v>4.324</v>
      </c>
      <c r="M29" s="72">
        <v>0</v>
      </c>
      <c r="N29" s="72">
        <v>0.936</v>
      </c>
      <c r="O29" s="60">
        <v>0</v>
      </c>
      <c r="P29" s="72">
        <v>0</v>
      </c>
      <c r="Q29" s="72">
        <v>0</v>
      </c>
      <c r="R29" s="72">
        <v>0</v>
      </c>
      <c r="S29" s="72">
        <v>0</v>
      </c>
      <c r="T29" s="72">
        <v>0</v>
      </c>
      <c r="U29" s="134">
        <v>53200</v>
      </c>
      <c r="V29" s="134">
        <f t="shared" si="3"/>
        <v>561845.2</v>
      </c>
      <c r="W29" s="60">
        <v>0</v>
      </c>
      <c r="X29" s="72">
        <v>0</v>
      </c>
      <c r="Y29" s="72">
        <v>0</v>
      </c>
      <c r="Z29" s="72">
        <v>0</v>
      </c>
      <c r="AA29" s="72">
        <v>0</v>
      </c>
      <c r="AB29" s="60">
        <v>0</v>
      </c>
      <c r="AC29" s="72">
        <v>0</v>
      </c>
      <c r="AD29" s="72">
        <v>0</v>
      </c>
      <c r="AE29" s="72">
        <v>0</v>
      </c>
      <c r="AF29" s="134">
        <v>26600</v>
      </c>
      <c r="AG29" s="134">
        <f t="shared" si="4"/>
        <v>0</v>
      </c>
      <c r="AH29" s="142">
        <v>28267.344</v>
      </c>
      <c r="AI29" s="142">
        <f t="shared" si="5"/>
        <v>590112.544</v>
      </c>
    </row>
    <row r="30" ht="29" customHeight="1" spans="1:35">
      <c r="A30" s="106" t="s">
        <v>57</v>
      </c>
      <c r="B30" s="106" t="s">
        <v>153</v>
      </c>
      <c r="C30" s="62" t="s">
        <v>176</v>
      </c>
      <c r="D30" s="122">
        <v>14.242</v>
      </c>
      <c r="E30" s="60">
        <v>14.242</v>
      </c>
      <c r="F30" s="60">
        <v>0</v>
      </c>
      <c r="G30" s="72">
        <v>0</v>
      </c>
      <c r="H30" s="72">
        <v>0</v>
      </c>
      <c r="I30" s="60">
        <v>0</v>
      </c>
      <c r="J30" s="72">
        <v>0</v>
      </c>
      <c r="K30" s="60">
        <v>14.242</v>
      </c>
      <c r="L30" s="72">
        <v>14.242</v>
      </c>
      <c r="M30" s="72">
        <v>0</v>
      </c>
      <c r="N30" s="72">
        <v>0</v>
      </c>
      <c r="O30" s="60">
        <v>0</v>
      </c>
      <c r="P30" s="72">
        <v>0</v>
      </c>
      <c r="Q30" s="72">
        <v>0</v>
      </c>
      <c r="R30" s="72">
        <v>0</v>
      </c>
      <c r="S30" s="72">
        <v>0</v>
      </c>
      <c r="T30" s="72">
        <v>0</v>
      </c>
      <c r="U30" s="134">
        <v>53200</v>
      </c>
      <c r="V30" s="134">
        <f t="shared" si="3"/>
        <v>757674.4</v>
      </c>
      <c r="W30" s="60">
        <v>0</v>
      </c>
      <c r="X30" s="72">
        <v>0</v>
      </c>
      <c r="Y30" s="72">
        <v>0</v>
      </c>
      <c r="Z30" s="72">
        <v>0</v>
      </c>
      <c r="AA30" s="72">
        <v>0</v>
      </c>
      <c r="AB30" s="60">
        <v>0</v>
      </c>
      <c r="AC30" s="72">
        <v>0</v>
      </c>
      <c r="AD30" s="72">
        <v>0</v>
      </c>
      <c r="AE30" s="72">
        <v>0</v>
      </c>
      <c r="AF30" s="134">
        <v>26600</v>
      </c>
      <c r="AG30" s="134">
        <f t="shared" si="4"/>
        <v>0</v>
      </c>
      <c r="AH30" s="142">
        <v>64089</v>
      </c>
      <c r="AI30" s="142">
        <f t="shared" si="5"/>
        <v>821763.4</v>
      </c>
    </row>
    <row r="31" ht="29" customHeight="1" spans="1:35">
      <c r="A31" s="106" t="s">
        <v>57</v>
      </c>
      <c r="B31" s="106" t="s">
        <v>153</v>
      </c>
      <c r="C31" s="62" t="s">
        <v>177</v>
      </c>
      <c r="D31" s="122">
        <v>2.607</v>
      </c>
      <c r="E31" s="60">
        <v>2.607</v>
      </c>
      <c r="F31" s="60">
        <v>2.607</v>
      </c>
      <c r="G31" s="72">
        <v>0</v>
      </c>
      <c r="H31" s="72">
        <v>2.607</v>
      </c>
      <c r="I31" s="60">
        <v>0</v>
      </c>
      <c r="J31" s="72">
        <v>0</v>
      </c>
      <c r="K31" s="60">
        <v>0</v>
      </c>
      <c r="L31" s="72">
        <v>0</v>
      </c>
      <c r="M31" s="72">
        <v>0</v>
      </c>
      <c r="N31" s="72">
        <v>0</v>
      </c>
      <c r="O31" s="60">
        <v>0</v>
      </c>
      <c r="P31" s="72">
        <v>0</v>
      </c>
      <c r="Q31" s="72">
        <v>0</v>
      </c>
      <c r="R31" s="72">
        <v>0</v>
      </c>
      <c r="S31" s="72">
        <v>0</v>
      </c>
      <c r="T31" s="72">
        <v>0</v>
      </c>
      <c r="U31" s="134">
        <v>53200</v>
      </c>
      <c r="V31" s="134">
        <f t="shared" si="3"/>
        <v>138692.4</v>
      </c>
      <c r="W31" s="60">
        <v>0</v>
      </c>
      <c r="X31" s="72">
        <v>0</v>
      </c>
      <c r="Y31" s="72">
        <v>0</v>
      </c>
      <c r="Z31" s="72">
        <v>0</v>
      </c>
      <c r="AA31" s="72">
        <v>0</v>
      </c>
      <c r="AB31" s="60">
        <v>0</v>
      </c>
      <c r="AC31" s="72">
        <v>0</v>
      </c>
      <c r="AD31" s="72">
        <v>0</v>
      </c>
      <c r="AE31" s="72">
        <v>0</v>
      </c>
      <c r="AF31" s="134">
        <v>26600</v>
      </c>
      <c r="AG31" s="134">
        <f t="shared" si="4"/>
        <v>0</v>
      </c>
      <c r="AH31" s="142">
        <v>3503.808</v>
      </c>
      <c r="AI31" s="142">
        <f t="shared" si="5"/>
        <v>142196.208</v>
      </c>
    </row>
    <row r="32" ht="29" customHeight="1" spans="1:35">
      <c r="A32" s="106" t="s">
        <v>57</v>
      </c>
      <c r="B32" s="106" t="s">
        <v>153</v>
      </c>
      <c r="C32" s="62" t="s">
        <v>178</v>
      </c>
      <c r="D32" s="122">
        <v>1.132</v>
      </c>
      <c r="E32" s="60">
        <v>1.132</v>
      </c>
      <c r="F32" s="60">
        <v>1.132</v>
      </c>
      <c r="G32" s="72">
        <v>1.132</v>
      </c>
      <c r="H32" s="72">
        <v>0</v>
      </c>
      <c r="I32" s="60">
        <v>0</v>
      </c>
      <c r="J32" s="72">
        <v>0</v>
      </c>
      <c r="K32" s="60">
        <v>0</v>
      </c>
      <c r="L32" s="72">
        <v>0</v>
      </c>
      <c r="M32" s="72">
        <v>0</v>
      </c>
      <c r="N32" s="72">
        <v>0</v>
      </c>
      <c r="O32" s="60">
        <v>0</v>
      </c>
      <c r="P32" s="72">
        <v>0</v>
      </c>
      <c r="Q32" s="72">
        <v>0</v>
      </c>
      <c r="R32" s="72">
        <v>0</v>
      </c>
      <c r="S32" s="72">
        <v>0</v>
      </c>
      <c r="T32" s="72">
        <v>0</v>
      </c>
      <c r="U32" s="134">
        <v>53200</v>
      </c>
      <c r="V32" s="134">
        <f t="shared" si="3"/>
        <v>60222.4</v>
      </c>
      <c r="W32" s="60">
        <v>0</v>
      </c>
      <c r="X32" s="72">
        <v>0</v>
      </c>
      <c r="Y32" s="72">
        <v>0</v>
      </c>
      <c r="Z32" s="72">
        <v>0</v>
      </c>
      <c r="AA32" s="72">
        <v>0</v>
      </c>
      <c r="AB32" s="60">
        <v>0</v>
      </c>
      <c r="AC32" s="72">
        <v>0</v>
      </c>
      <c r="AD32" s="72">
        <v>0</v>
      </c>
      <c r="AE32" s="72">
        <v>0</v>
      </c>
      <c r="AF32" s="134">
        <v>26600</v>
      </c>
      <c r="AG32" s="134">
        <f t="shared" si="4"/>
        <v>0</v>
      </c>
      <c r="AH32" s="142">
        <v>1521.408</v>
      </c>
      <c r="AI32" s="142">
        <f t="shared" si="5"/>
        <v>61743.808</v>
      </c>
    </row>
    <row r="33" ht="29" customHeight="1" spans="1:35">
      <c r="A33" s="106" t="s">
        <v>57</v>
      </c>
      <c r="B33" s="106" t="s">
        <v>153</v>
      </c>
      <c r="C33" s="62" t="s">
        <v>179</v>
      </c>
      <c r="D33" s="122">
        <v>1.135</v>
      </c>
      <c r="E33" s="60">
        <v>1.135</v>
      </c>
      <c r="F33" s="60">
        <v>1.135</v>
      </c>
      <c r="G33" s="72">
        <v>0.351</v>
      </c>
      <c r="H33" s="72">
        <v>0.784</v>
      </c>
      <c r="I33" s="60">
        <v>0</v>
      </c>
      <c r="J33" s="72">
        <v>0</v>
      </c>
      <c r="K33" s="60">
        <v>0</v>
      </c>
      <c r="L33" s="72">
        <v>0</v>
      </c>
      <c r="M33" s="72">
        <v>0</v>
      </c>
      <c r="N33" s="72">
        <v>0</v>
      </c>
      <c r="O33" s="60">
        <v>0</v>
      </c>
      <c r="P33" s="72">
        <v>0</v>
      </c>
      <c r="Q33" s="72">
        <v>0</v>
      </c>
      <c r="R33" s="72">
        <v>0</v>
      </c>
      <c r="S33" s="72">
        <v>0</v>
      </c>
      <c r="T33" s="72">
        <v>0</v>
      </c>
      <c r="U33" s="134">
        <v>53200</v>
      </c>
      <c r="V33" s="134">
        <f t="shared" si="3"/>
        <v>60382</v>
      </c>
      <c r="W33" s="60">
        <v>0</v>
      </c>
      <c r="X33" s="72">
        <v>0</v>
      </c>
      <c r="Y33" s="72">
        <v>0</v>
      </c>
      <c r="Z33" s="72">
        <v>0</v>
      </c>
      <c r="AA33" s="72">
        <v>0</v>
      </c>
      <c r="AB33" s="60">
        <v>0</v>
      </c>
      <c r="AC33" s="72">
        <v>0</v>
      </c>
      <c r="AD33" s="72">
        <v>0</v>
      </c>
      <c r="AE33" s="72">
        <v>0</v>
      </c>
      <c r="AF33" s="134">
        <v>26600</v>
      </c>
      <c r="AG33" s="134">
        <f t="shared" si="4"/>
        <v>0</v>
      </c>
      <c r="AH33" s="142">
        <v>1525.44</v>
      </c>
      <c r="AI33" s="142">
        <f t="shared" si="5"/>
        <v>61907.44</v>
      </c>
    </row>
    <row r="34" ht="29" customHeight="1" spans="1:35">
      <c r="A34" s="106" t="s">
        <v>57</v>
      </c>
      <c r="B34" s="106" t="s">
        <v>153</v>
      </c>
      <c r="C34" s="62" t="s">
        <v>180</v>
      </c>
      <c r="D34" s="122">
        <v>1.699</v>
      </c>
      <c r="E34" s="60">
        <v>1.699</v>
      </c>
      <c r="F34" s="60">
        <v>1.699</v>
      </c>
      <c r="G34" s="72">
        <v>0</v>
      </c>
      <c r="H34" s="72">
        <v>1.699</v>
      </c>
      <c r="I34" s="60">
        <v>0</v>
      </c>
      <c r="J34" s="72">
        <v>0</v>
      </c>
      <c r="K34" s="60">
        <v>0</v>
      </c>
      <c r="L34" s="72">
        <v>0</v>
      </c>
      <c r="M34" s="72">
        <v>0</v>
      </c>
      <c r="N34" s="72">
        <v>0</v>
      </c>
      <c r="O34" s="60">
        <v>0</v>
      </c>
      <c r="P34" s="72">
        <v>0</v>
      </c>
      <c r="Q34" s="72">
        <v>0</v>
      </c>
      <c r="R34" s="72">
        <v>0</v>
      </c>
      <c r="S34" s="72">
        <v>0</v>
      </c>
      <c r="T34" s="72">
        <v>0</v>
      </c>
      <c r="U34" s="134">
        <v>53200</v>
      </c>
      <c r="V34" s="134">
        <f t="shared" si="3"/>
        <v>90386.8</v>
      </c>
      <c r="W34" s="60">
        <v>0</v>
      </c>
      <c r="X34" s="72">
        <v>0</v>
      </c>
      <c r="Y34" s="72">
        <v>0</v>
      </c>
      <c r="Z34" s="72">
        <v>0</v>
      </c>
      <c r="AA34" s="72">
        <v>0</v>
      </c>
      <c r="AB34" s="60">
        <v>0</v>
      </c>
      <c r="AC34" s="72">
        <v>0</v>
      </c>
      <c r="AD34" s="72">
        <v>0</v>
      </c>
      <c r="AE34" s="72">
        <v>0</v>
      </c>
      <c r="AF34" s="134">
        <v>26600</v>
      </c>
      <c r="AG34" s="134">
        <f t="shared" si="4"/>
        <v>0</v>
      </c>
      <c r="AH34" s="142">
        <v>2283.456</v>
      </c>
      <c r="AI34" s="142">
        <f t="shared" si="5"/>
        <v>92670.256</v>
      </c>
    </row>
    <row r="35" ht="29" customHeight="1" spans="1:35">
      <c r="A35" s="106" t="s">
        <v>57</v>
      </c>
      <c r="B35" s="106" t="s">
        <v>153</v>
      </c>
      <c r="C35" s="62" t="s">
        <v>181</v>
      </c>
      <c r="D35" s="122">
        <v>0.726</v>
      </c>
      <c r="E35" s="60">
        <v>0.726</v>
      </c>
      <c r="F35" s="60">
        <v>0.726</v>
      </c>
      <c r="G35" s="72">
        <v>0</v>
      </c>
      <c r="H35" s="72">
        <v>0.726</v>
      </c>
      <c r="I35" s="60">
        <v>0</v>
      </c>
      <c r="J35" s="72">
        <v>0</v>
      </c>
      <c r="K35" s="60">
        <v>0</v>
      </c>
      <c r="L35" s="72">
        <v>0</v>
      </c>
      <c r="M35" s="72">
        <v>0</v>
      </c>
      <c r="N35" s="72">
        <v>0</v>
      </c>
      <c r="O35" s="60">
        <v>0</v>
      </c>
      <c r="P35" s="72">
        <v>0</v>
      </c>
      <c r="Q35" s="72">
        <v>0</v>
      </c>
      <c r="R35" s="72">
        <v>0</v>
      </c>
      <c r="S35" s="72">
        <v>0</v>
      </c>
      <c r="T35" s="72">
        <v>0</v>
      </c>
      <c r="U35" s="134">
        <v>53200</v>
      </c>
      <c r="V35" s="134">
        <f t="shared" si="3"/>
        <v>38623.2</v>
      </c>
      <c r="W35" s="60">
        <v>0</v>
      </c>
      <c r="X35" s="72">
        <v>0</v>
      </c>
      <c r="Y35" s="72">
        <v>0</v>
      </c>
      <c r="Z35" s="72">
        <v>0</v>
      </c>
      <c r="AA35" s="72">
        <v>0</v>
      </c>
      <c r="AB35" s="60">
        <v>0</v>
      </c>
      <c r="AC35" s="72">
        <v>0</v>
      </c>
      <c r="AD35" s="72">
        <v>0</v>
      </c>
      <c r="AE35" s="72">
        <v>0</v>
      </c>
      <c r="AF35" s="134">
        <v>26600</v>
      </c>
      <c r="AG35" s="134">
        <f t="shared" si="4"/>
        <v>0</v>
      </c>
      <c r="AH35" s="142">
        <v>975.744</v>
      </c>
      <c r="AI35" s="142">
        <f t="shared" si="5"/>
        <v>39598.944</v>
      </c>
    </row>
    <row r="36" ht="29" customHeight="1" spans="1:35">
      <c r="A36" s="106" t="s">
        <v>57</v>
      </c>
      <c r="B36" s="106" t="s">
        <v>153</v>
      </c>
      <c r="C36" s="62" t="s">
        <v>182</v>
      </c>
      <c r="D36" s="122">
        <v>0.288</v>
      </c>
      <c r="E36" s="60">
        <v>0.288</v>
      </c>
      <c r="F36" s="60">
        <v>0.288</v>
      </c>
      <c r="G36" s="72">
        <v>0</v>
      </c>
      <c r="H36" s="72">
        <v>0.288</v>
      </c>
      <c r="I36" s="60">
        <v>0</v>
      </c>
      <c r="J36" s="72">
        <v>0</v>
      </c>
      <c r="K36" s="60">
        <v>0</v>
      </c>
      <c r="L36" s="72">
        <v>0</v>
      </c>
      <c r="M36" s="72">
        <v>0</v>
      </c>
      <c r="N36" s="72">
        <v>0</v>
      </c>
      <c r="O36" s="60">
        <v>0</v>
      </c>
      <c r="P36" s="72">
        <v>0</v>
      </c>
      <c r="Q36" s="72">
        <v>0</v>
      </c>
      <c r="R36" s="72">
        <v>0</v>
      </c>
      <c r="S36" s="72">
        <v>0</v>
      </c>
      <c r="T36" s="72">
        <v>0</v>
      </c>
      <c r="U36" s="134">
        <v>53200</v>
      </c>
      <c r="V36" s="134">
        <f t="shared" si="3"/>
        <v>15321.6</v>
      </c>
      <c r="W36" s="60">
        <v>0</v>
      </c>
      <c r="X36" s="72">
        <v>0</v>
      </c>
      <c r="Y36" s="72">
        <v>0</v>
      </c>
      <c r="Z36" s="72">
        <v>0</v>
      </c>
      <c r="AA36" s="72">
        <v>0</v>
      </c>
      <c r="AB36" s="60">
        <v>0</v>
      </c>
      <c r="AC36" s="72">
        <v>0</v>
      </c>
      <c r="AD36" s="72">
        <v>0</v>
      </c>
      <c r="AE36" s="72">
        <v>0</v>
      </c>
      <c r="AF36" s="134">
        <v>26600</v>
      </c>
      <c r="AG36" s="134">
        <f t="shared" si="4"/>
        <v>0</v>
      </c>
      <c r="AH36" s="142">
        <v>387.072</v>
      </c>
      <c r="AI36" s="142">
        <f t="shared" si="5"/>
        <v>15708.672</v>
      </c>
    </row>
    <row r="37" ht="29" customHeight="1" spans="1:35">
      <c r="A37" s="106" t="s">
        <v>57</v>
      </c>
      <c r="B37" s="106" t="s">
        <v>153</v>
      </c>
      <c r="C37" s="62" t="s">
        <v>183</v>
      </c>
      <c r="D37" s="122">
        <v>0.682</v>
      </c>
      <c r="E37" s="60">
        <v>0.682</v>
      </c>
      <c r="F37" s="60">
        <v>0.682</v>
      </c>
      <c r="G37" s="72">
        <v>0.682</v>
      </c>
      <c r="H37" s="72">
        <v>0</v>
      </c>
      <c r="I37" s="60">
        <v>0</v>
      </c>
      <c r="J37" s="72">
        <v>0</v>
      </c>
      <c r="K37" s="60">
        <v>0</v>
      </c>
      <c r="L37" s="72">
        <v>0</v>
      </c>
      <c r="M37" s="72">
        <v>0</v>
      </c>
      <c r="N37" s="72">
        <v>0</v>
      </c>
      <c r="O37" s="60">
        <v>0</v>
      </c>
      <c r="P37" s="72">
        <v>0</v>
      </c>
      <c r="Q37" s="72">
        <v>0</v>
      </c>
      <c r="R37" s="72">
        <v>0</v>
      </c>
      <c r="S37" s="72">
        <v>0</v>
      </c>
      <c r="T37" s="72">
        <v>0</v>
      </c>
      <c r="U37" s="134">
        <v>53200</v>
      </c>
      <c r="V37" s="134">
        <f t="shared" si="3"/>
        <v>36282.4</v>
      </c>
      <c r="W37" s="60">
        <v>0</v>
      </c>
      <c r="X37" s="72">
        <v>0</v>
      </c>
      <c r="Y37" s="72">
        <v>0</v>
      </c>
      <c r="Z37" s="72">
        <v>0</v>
      </c>
      <c r="AA37" s="72">
        <v>0</v>
      </c>
      <c r="AB37" s="60">
        <v>0</v>
      </c>
      <c r="AC37" s="72">
        <v>0</v>
      </c>
      <c r="AD37" s="72">
        <v>0</v>
      </c>
      <c r="AE37" s="72">
        <v>0</v>
      </c>
      <c r="AF37" s="134">
        <v>26600</v>
      </c>
      <c r="AG37" s="134">
        <f t="shared" si="4"/>
        <v>0</v>
      </c>
      <c r="AH37" s="142">
        <v>916.608</v>
      </c>
      <c r="AI37" s="142">
        <f t="shared" si="5"/>
        <v>37199.008</v>
      </c>
    </row>
    <row r="38" ht="29" customHeight="1" spans="1:35">
      <c r="A38" s="106" t="s">
        <v>57</v>
      </c>
      <c r="B38" s="106" t="s">
        <v>153</v>
      </c>
      <c r="C38" s="62" t="s">
        <v>184</v>
      </c>
      <c r="D38" s="122">
        <v>0.805</v>
      </c>
      <c r="E38" s="60">
        <v>0.805</v>
      </c>
      <c r="F38" s="60">
        <v>0.805</v>
      </c>
      <c r="G38" s="72">
        <v>0.805</v>
      </c>
      <c r="H38" s="72">
        <v>0</v>
      </c>
      <c r="I38" s="60">
        <v>0</v>
      </c>
      <c r="J38" s="72">
        <v>0</v>
      </c>
      <c r="K38" s="60">
        <v>0</v>
      </c>
      <c r="L38" s="72">
        <v>0</v>
      </c>
      <c r="M38" s="72">
        <v>0</v>
      </c>
      <c r="N38" s="72">
        <v>0</v>
      </c>
      <c r="O38" s="60">
        <v>0</v>
      </c>
      <c r="P38" s="72">
        <v>0</v>
      </c>
      <c r="Q38" s="72">
        <v>0</v>
      </c>
      <c r="R38" s="72">
        <v>0</v>
      </c>
      <c r="S38" s="72">
        <v>0</v>
      </c>
      <c r="T38" s="72">
        <v>0</v>
      </c>
      <c r="U38" s="134">
        <v>53200</v>
      </c>
      <c r="V38" s="134">
        <f t="shared" si="3"/>
        <v>42826</v>
      </c>
      <c r="W38" s="60">
        <v>0</v>
      </c>
      <c r="X38" s="72">
        <v>0</v>
      </c>
      <c r="Y38" s="72">
        <v>0</v>
      </c>
      <c r="Z38" s="72">
        <v>0</v>
      </c>
      <c r="AA38" s="72">
        <v>0</v>
      </c>
      <c r="AB38" s="60">
        <v>0</v>
      </c>
      <c r="AC38" s="72">
        <v>0</v>
      </c>
      <c r="AD38" s="72">
        <v>0</v>
      </c>
      <c r="AE38" s="72">
        <v>0</v>
      </c>
      <c r="AF38" s="134">
        <v>26600</v>
      </c>
      <c r="AG38" s="134">
        <f t="shared" si="4"/>
        <v>0</v>
      </c>
      <c r="AH38" s="142">
        <v>1081.92</v>
      </c>
      <c r="AI38" s="142">
        <f t="shared" si="5"/>
        <v>43907.92</v>
      </c>
    </row>
    <row r="39" ht="29" customHeight="1" spans="1:35">
      <c r="A39" s="106" t="s">
        <v>57</v>
      </c>
      <c r="B39" s="106" t="s">
        <v>153</v>
      </c>
      <c r="C39" s="62" t="s">
        <v>185</v>
      </c>
      <c r="D39" s="122">
        <v>0.939</v>
      </c>
      <c r="E39" s="60">
        <v>0.939</v>
      </c>
      <c r="F39" s="60">
        <v>0.939</v>
      </c>
      <c r="G39" s="72">
        <v>0</v>
      </c>
      <c r="H39" s="72">
        <v>0.939</v>
      </c>
      <c r="I39" s="60">
        <v>0</v>
      </c>
      <c r="J39" s="72">
        <v>0</v>
      </c>
      <c r="K39" s="60">
        <v>0</v>
      </c>
      <c r="L39" s="72">
        <v>0</v>
      </c>
      <c r="M39" s="72">
        <v>0</v>
      </c>
      <c r="N39" s="72">
        <v>0</v>
      </c>
      <c r="O39" s="60">
        <v>0</v>
      </c>
      <c r="P39" s="72">
        <v>0</v>
      </c>
      <c r="Q39" s="72">
        <v>0</v>
      </c>
      <c r="R39" s="72">
        <v>0</v>
      </c>
      <c r="S39" s="72">
        <v>0</v>
      </c>
      <c r="T39" s="72">
        <v>0</v>
      </c>
      <c r="U39" s="134">
        <v>53200</v>
      </c>
      <c r="V39" s="134">
        <f t="shared" si="3"/>
        <v>49954.8</v>
      </c>
      <c r="W39" s="60">
        <v>0</v>
      </c>
      <c r="X39" s="72">
        <v>0</v>
      </c>
      <c r="Y39" s="72">
        <v>0</v>
      </c>
      <c r="Z39" s="72">
        <v>0</v>
      </c>
      <c r="AA39" s="72">
        <v>0</v>
      </c>
      <c r="AB39" s="60">
        <v>0</v>
      </c>
      <c r="AC39" s="72">
        <v>0</v>
      </c>
      <c r="AD39" s="72">
        <v>0</v>
      </c>
      <c r="AE39" s="72">
        <v>0</v>
      </c>
      <c r="AF39" s="134">
        <v>26600</v>
      </c>
      <c r="AG39" s="134">
        <f t="shared" si="4"/>
        <v>0</v>
      </c>
      <c r="AH39" s="142">
        <v>1262.016</v>
      </c>
      <c r="AI39" s="142">
        <f t="shared" si="5"/>
        <v>51216.816</v>
      </c>
    </row>
    <row r="40" ht="29" customHeight="1" spans="1:35">
      <c r="A40" s="106" t="s">
        <v>57</v>
      </c>
      <c r="B40" s="106" t="s">
        <v>153</v>
      </c>
      <c r="C40" s="62" t="s">
        <v>186</v>
      </c>
      <c r="D40" s="122">
        <v>0.498</v>
      </c>
      <c r="E40" s="60">
        <v>0.498</v>
      </c>
      <c r="F40" s="60">
        <v>0.498</v>
      </c>
      <c r="G40" s="72">
        <v>0.498</v>
      </c>
      <c r="H40" s="72">
        <v>0</v>
      </c>
      <c r="I40" s="60">
        <v>0</v>
      </c>
      <c r="J40" s="72">
        <v>0</v>
      </c>
      <c r="K40" s="60">
        <v>0</v>
      </c>
      <c r="L40" s="72">
        <v>0</v>
      </c>
      <c r="M40" s="72">
        <v>0</v>
      </c>
      <c r="N40" s="72">
        <v>0</v>
      </c>
      <c r="O40" s="60">
        <v>0</v>
      </c>
      <c r="P40" s="72">
        <v>0</v>
      </c>
      <c r="Q40" s="72">
        <v>0</v>
      </c>
      <c r="R40" s="72">
        <v>0</v>
      </c>
      <c r="S40" s="72">
        <v>0</v>
      </c>
      <c r="T40" s="72">
        <v>0</v>
      </c>
      <c r="U40" s="134">
        <v>53200</v>
      </c>
      <c r="V40" s="134">
        <f t="shared" si="3"/>
        <v>26493.6</v>
      </c>
      <c r="W40" s="60">
        <v>0</v>
      </c>
      <c r="X40" s="72">
        <v>0</v>
      </c>
      <c r="Y40" s="72">
        <v>0</v>
      </c>
      <c r="Z40" s="72">
        <v>0</v>
      </c>
      <c r="AA40" s="72">
        <v>0</v>
      </c>
      <c r="AB40" s="60">
        <v>0</v>
      </c>
      <c r="AC40" s="72">
        <v>0</v>
      </c>
      <c r="AD40" s="72">
        <v>0</v>
      </c>
      <c r="AE40" s="72">
        <v>0</v>
      </c>
      <c r="AF40" s="134">
        <v>26600</v>
      </c>
      <c r="AG40" s="134">
        <f t="shared" si="4"/>
        <v>0</v>
      </c>
      <c r="AH40" s="142">
        <v>669.312</v>
      </c>
      <c r="AI40" s="142">
        <f t="shared" si="5"/>
        <v>27162.912</v>
      </c>
    </row>
    <row r="41" ht="29" customHeight="1" spans="1:35">
      <c r="A41" s="106" t="s">
        <v>57</v>
      </c>
      <c r="B41" s="106" t="s">
        <v>153</v>
      </c>
      <c r="C41" s="62" t="s">
        <v>187</v>
      </c>
      <c r="D41" s="122">
        <v>0.235</v>
      </c>
      <c r="E41" s="60">
        <v>0.235</v>
      </c>
      <c r="F41" s="60">
        <v>0.235</v>
      </c>
      <c r="G41" s="72">
        <v>0.235</v>
      </c>
      <c r="H41" s="72">
        <v>0</v>
      </c>
      <c r="I41" s="60">
        <v>0</v>
      </c>
      <c r="J41" s="72">
        <v>0</v>
      </c>
      <c r="K41" s="60">
        <v>0</v>
      </c>
      <c r="L41" s="72">
        <v>0</v>
      </c>
      <c r="M41" s="72">
        <v>0</v>
      </c>
      <c r="N41" s="72">
        <v>0</v>
      </c>
      <c r="O41" s="60">
        <v>0</v>
      </c>
      <c r="P41" s="72">
        <v>0</v>
      </c>
      <c r="Q41" s="72">
        <v>0</v>
      </c>
      <c r="R41" s="72">
        <v>0</v>
      </c>
      <c r="S41" s="72">
        <v>0</v>
      </c>
      <c r="T41" s="72">
        <v>0</v>
      </c>
      <c r="U41" s="134">
        <v>53200</v>
      </c>
      <c r="V41" s="134">
        <f t="shared" si="3"/>
        <v>12502</v>
      </c>
      <c r="W41" s="60">
        <v>0</v>
      </c>
      <c r="X41" s="72">
        <v>0</v>
      </c>
      <c r="Y41" s="72">
        <v>0</v>
      </c>
      <c r="Z41" s="72">
        <v>0</v>
      </c>
      <c r="AA41" s="72">
        <v>0</v>
      </c>
      <c r="AB41" s="60">
        <v>0</v>
      </c>
      <c r="AC41" s="72">
        <v>0</v>
      </c>
      <c r="AD41" s="72">
        <v>0</v>
      </c>
      <c r="AE41" s="72">
        <v>0</v>
      </c>
      <c r="AF41" s="134">
        <v>26600</v>
      </c>
      <c r="AG41" s="134">
        <f t="shared" si="4"/>
        <v>0</v>
      </c>
      <c r="AH41" s="142">
        <v>315.84</v>
      </c>
      <c r="AI41" s="142">
        <f t="shared" si="5"/>
        <v>12817.84</v>
      </c>
    </row>
    <row r="42" ht="29" customHeight="1" spans="1:35">
      <c r="A42" s="126" t="s">
        <v>57</v>
      </c>
      <c r="B42" s="126" t="s">
        <v>153</v>
      </c>
      <c r="C42" s="127" t="s">
        <v>188</v>
      </c>
      <c r="D42" s="128">
        <v>3.218</v>
      </c>
      <c r="E42" s="129">
        <v>2.884</v>
      </c>
      <c r="F42" s="129">
        <v>1.773</v>
      </c>
      <c r="G42" s="130">
        <v>1.124</v>
      </c>
      <c r="H42" s="130">
        <v>0.649</v>
      </c>
      <c r="I42" s="129">
        <v>0</v>
      </c>
      <c r="J42" s="130">
        <v>0</v>
      </c>
      <c r="K42" s="129">
        <v>1.111</v>
      </c>
      <c r="L42" s="130">
        <v>0</v>
      </c>
      <c r="M42" s="130">
        <v>0.131</v>
      </c>
      <c r="N42" s="130">
        <v>0.98</v>
      </c>
      <c r="O42" s="129">
        <v>0</v>
      </c>
      <c r="P42" s="130">
        <v>0</v>
      </c>
      <c r="Q42" s="130">
        <v>0</v>
      </c>
      <c r="R42" s="130">
        <v>0</v>
      </c>
      <c r="S42" s="130">
        <v>0</v>
      </c>
      <c r="T42" s="130">
        <v>0</v>
      </c>
      <c r="U42" s="136">
        <v>53200</v>
      </c>
      <c r="V42" s="136">
        <f t="shared" si="3"/>
        <v>153428.8</v>
      </c>
      <c r="W42" s="129">
        <v>0.334</v>
      </c>
      <c r="X42" s="130">
        <v>0.334</v>
      </c>
      <c r="Y42" s="130">
        <v>0</v>
      </c>
      <c r="Z42" s="130">
        <v>0</v>
      </c>
      <c r="AA42" s="130">
        <v>0</v>
      </c>
      <c r="AB42" s="129">
        <v>0</v>
      </c>
      <c r="AC42" s="130">
        <v>0</v>
      </c>
      <c r="AD42" s="130">
        <v>0</v>
      </c>
      <c r="AE42" s="130">
        <v>0</v>
      </c>
      <c r="AF42" s="136">
        <v>26600</v>
      </c>
      <c r="AG42" s="136">
        <f t="shared" si="4"/>
        <v>8884.4</v>
      </c>
      <c r="AH42" s="144">
        <v>4775.712</v>
      </c>
      <c r="AI42" s="142">
        <f t="shared" si="5"/>
        <v>167088.912</v>
      </c>
    </row>
    <row r="43" ht="45" customHeight="1" spans="1:35">
      <c r="A43" s="131" t="s">
        <v>189</v>
      </c>
      <c r="B43" s="131"/>
      <c r="C43" s="131"/>
      <c r="D43" s="131"/>
      <c r="E43" s="132"/>
      <c r="F43" s="132"/>
      <c r="G43" s="131"/>
      <c r="H43" s="131"/>
      <c r="I43" s="132"/>
      <c r="J43" s="131"/>
      <c r="K43" s="132"/>
      <c r="L43" s="131"/>
      <c r="M43" s="131"/>
      <c r="N43" s="131"/>
      <c r="O43" s="132"/>
      <c r="P43" s="131"/>
      <c r="Q43" s="131"/>
      <c r="R43" s="131"/>
      <c r="S43" s="137"/>
      <c r="T43" s="137"/>
      <c r="U43" s="137"/>
      <c r="V43" s="138"/>
      <c r="W43" s="132"/>
      <c r="X43" s="131"/>
      <c r="Y43" s="131"/>
      <c r="Z43" s="131"/>
      <c r="AA43" s="131"/>
      <c r="AB43" s="132"/>
      <c r="AC43" s="131"/>
      <c r="AD43" s="131"/>
      <c r="AE43" s="131"/>
      <c r="AF43" s="131"/>
      <c r="AG43" s="138"/>
      <c r="AH43" s="145"/>
      <c r="AI43" s="145"/>
    </row>
  </sheetData>
  <mergeCells count="29">
    <mergeCell ref="A1:AI1"/>
    <mergeCell ref="B3:AI3"/>
    <mergeCell ref="E4:T4"/>
    <mergeCell ref="W4:AA4"/>
    <mergeCell ref="AB4:AE4"/>
    <mergeCell ref="F5:H5"/>
    <mergeCell ref="I5:J5"/>
    <mergeCell ref="K5:N5"/>
    <mergeCell ref="O5:T5"/>
    <mergeCell ref="X5:AA5"/>
    <mergeCell ref="AC5:AE5"/>
    <mergeCell ref="A43:AI43"/>
    <mergeCell ref="A4:A7"/>
    <mergeCell ref="B4:B7"/>
    <mergeCell ref="C4:C7"/>
    <mergeCell ref="D4:D7"/>
    <mergeCell ref="E5:E7"/>
    <mergeCell ref="F6:F7"/>
    <mergeCell ref="I6:I7"/>
    <mergeCell ref="K6:K7"/>
    <mergeCell ref="O6:O7"/>
    <mergeCell ref="U4:U7"/>
    <mergeCell ref="V4:V7"/>
    <mergeCell ref="W5:W7"/>
    <mergeCell ref="AB5:AB7"/>
    <mergeCell ref="AF4:AF7"/>
    <mergeCell ref="AG4:AG7"/>
    <mergeCell ref="AH4:AH7"/>
    <mergeCell ref="AI4:AI7"/>
  </mergeCells>
  <hyperlinks>
    <hyperlink ref="A1" location="'Sheet3'!A1" display="旺苍嘉川化工园区基础设施建设项目五红村四组征收土地补偿公示表"/>
  </hyperlinks>
  <pageMargins left="0.629861111111111" right="0.550694444444444" top="0.590277777777778" bottom="0.747916666666667" header="0.5" footer="0.5"/>
  <pageSetup paperSize="9" scale="3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54"/>
  <sheetViews>
    <sheetView zoomScale="70" zoomScaleNormal="70" workbookViewId="0">
      <pane ySplit="6" topLeftCell="A147" activePane="bottomLeft" state="frozen"/>
      <selection/>
      <selection pane="bottomLeft" activeCell="A7" sqref="$A7:$XFD153"/>
    </sheetView>
  </sheetViews>
  <sheetFormatPr defaultColWidth="8.88571428571429" defaultRowHeight="13.5"/>
  <cols>
    <col min="1" max="1" width="8.06666666666667" style="88" customWidth="1"/>
    <col min="2" max="2" width="7.55238095238095" style="89" customWidth="1"/>
    <col min="3" max="3" width="8.4" style="90" customWidth="1"/>
    <col min="4" max="4" width="10.9238095238095" style="91" customWidth="1"/>
    <col min="5" max="5" width="8.55238095238095" style="88" customWidth="1"/>
    <col min="6" max="6" width="7.66666666666667" style="88" customWidth="1"/>
    <col min="7" max="7" width="6.78095238095238" style="88" customWidth="1"/>
    <col min="8" max="8" width="7.66666666666667" style="88" customWidth="1"/>
    <col min="9" max="10" width="5.88571428571429" style="88" customWidth="1"/>
    <col min="11" max="12" width="7.66666666666667" style="88" customWidth="1"/>
    <col min="13" max="13" width="6.78095238095238" style="88" customWidth="1"/>
    <col min="14" max="14" width="7.66666666666667" style="88" customWidth="1"/>
    <col min="15" max="15" width="6.78095238095238" style="88" customWidth="1"/>
    <col min="16" max="16" width="6.33333333333333" style="88" customWidth="1"/>
    <col min="17" max="18" width="6.78095238095238" style="88" customWidth="1"/>
    <col min="19" max="19" width="7.78095238095238" style="88" customWidth="1"/>
    <col min="20" max="20" width="5.88571428571429" style="88" customWidth="1"/>
    <col min="21" max="21" width="10.9238095238095" style="88" customWidth="1"/>
    <col min="22" max="22" width="12.5904761904762" style="88" customWidth="1"/>
    <col min="23" max="23" width="6.78095238095238" style="88" customWidth="1"/>
    <col min="24" max="25" width="7.78095238095238" style="88" customWidth="1"/>
    <col min="26" max="26" width="6.33333333333333" style="88" customWidth="1"/>
    <col min="27" max="27" width="7.78095238095238" style="88" customWidth="1"/>
    <col min="28" max="28" width="5.88571428571429" style="88" customWidth="1"/>
    <col min="29" max="30" width="6.33333333333333" style="88" customWidth="1"/>
    <col min="31" max="31" width="7.78095238095238" style="88" customWidth="1"/>
    <col min="32" max="32" width="12.1428571428571" style="88"/>
    <col min="33" max="33" width="13.4285714285714" style="88"/>
    <col min="34" max="34" width="12.9333333333333" style="91" customWidth="1"/>
    <col min="35" max="35" width="15" style="91"/>
    <col min="36" max="16384" width="8.88571428571429" style="88"/>
  </cols>
  <sheetData>
    <row r="1" s="88" customFormat="1" ht="47" customHeight="1" spans="1:35">
      <c r="A1" s="46" t="s">
        <v>190</v>
      </c>
      <c r="B1" s="47"/>
      <c r="C1" s="46"/>
      <c r="D1" s="48"/>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8"/>
      <c r="AI1" s="48"/>
    </row>
    <row r="2" ht="25" customHeight="1" spans="1:35">
      <c r="A2" s="49"/>
      <c r="B2" s="92" t="s">
        <v>146</v>
      </c>
      <c r="C2" s="93"/>
      <c r="D2" s="94"/>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2"/>
      <c r="AI2" s="52"/>
    </row>
    <row r="3" ht="35" customHeight="1" spans="1:35">
      <c r="A3" s="95" t="s">
        <v>2</v>
      </c>
      <c r="B3" s="96" t="s">
        <v>3</v>
      </c>
      <c r="C3" s="97" t="s">
        <v>147</v>
      </c>
      <c r="D3" s="98" t="s">
        <v>5</v>
      </c>
      <c r="E3" s="55" t="s">
        <v>6</v>
      </c>
      <c r="F3" s="55"/>
      <c r="G3" s="55"/>
      <c r="H3" s="55"/>
      <c r="I3" s="55"/>
      <c r="J3" s="55"/>
      <c r="K3" s="55"/>
      <c r="L3" s="55"/>
      <c r="M3" s="55"/>
      <c r="N3" s="55"/>
      <c r="O3" s="55"/>
      <c r="P3" s="55"/>
      <c r="Q3" s="55"/>
      <c r="R3" s="55"/>
      <c r="S3" s="55"/>
      <c r="T3" s="55"/>
      <c r="U3" s="55"/>
      <c r="V3" s="55"/>
      <c r="W3" s="55" t="s">
        <v>9</v>
      </c>
      <c r="X3" s="55"/>
      <c r="Y3" s="55"/>
      <c r="Z3" s="55"/>
      <c r="AA3" s="55"/>
      <c r="AB3" s="55" t="s">
        <v>10</v>
      </c>
      <c r="AC3" s="55"/>
      <c r="AD3" s="55"/>
      <c r="AE3" s="55"/>
      <c r="AF3" s="56" t="s">
        <v>191</v>
      </c>
      <c r="AG3" s="70" t="s">
        <v>12</v>
      </c>
      <c r="AH3" s="76" t="s">
        <v>192</v>
      </c>
      <c r="AI3" s="77" t="s">
        <v>14</v>
      </c>
    </row>
    <row r="4" ht="35" customHeight="1" spans="1:35">
      <c r="A4" s="95"/>
      <c r="B4" s="96"/>
      <c r="C4" s="97"/>
      <c r="D4" s="98"/>
      <c r="E4" s="55" t="s">
        <v>15</v>
      </c>
      <c r="F4" s="55" t="s">
        <v>16</v>
      </c>
      <c r="G4" s="55"/>
      <c r="H4" s="55"/>
      <c r="I4" s="55" t="s">
        <v>17</v>
      </c>
      <c r="J4" s="55"/>
      <c r="K4" s="55" t="s">
        <v>18</v>
      </c>
      <c r="L4" s="55"/>
      <c r="M4" s="55"/>
      <c r="N4" s="55"/>
      <c r="O4" s="55" t="s">
        <v>19</v>
      </c>
      <c r="P4" s="55"/>
      <c r="Q4" s="55"/>
      <c r="R4" s="55"/>
      <c r="S4" s="55"/>
      <c r="T4" s="55"/>
      <c r="U4" s="56" t="s">
        <v>193</v>
      </c>
      <c r="V4" s="70" t="s">
        <v>194</v>
      </c>
      <c r="W4" s="55" t="s">
        <v>15</v>
      </c>
      <c r="X4" s="55" t="s">
        <v>9</v>
      </c>
      <c r="Y4" s="55"/>
      <c r="Z4" s="55"/>
      <c r="AA4" s="55"/>
      <c r="AB4" s="55" t="s">
        <v>15</v>
      </c>
      <c r="AC4" s="55" t="s">
        <v>10</v>
      </c>
      <c r="AD4" s="55"/>
      <c r="AE4" s="55"/>
      <c r="AF4" s="56"/>
      <c r="AG4" s="70"/>
      <c r="AH4" s="76"/>
      <c r="AI4" s="77"/>
    </row>
    <row r="5" ht="35" customHeight="1" spans="1:35">
      <c r="A5" s="95"/>
      <c r="B5" s="96"/>
      <c r="C5" s="97"/>
      <c r="D5" s="98"/>
      <c r="E5" s="56"/>
      <c r="F5" s="56" t="s">
        <v>20</v>
      </c>
      <c r="G5" s="56" t="s">
        <v>21</v>
      </c>
      <c r="H5" s="56" t="s">
        <v>22</v>
      </c>
      <c r="I5" s="56" t="s">
        <v>20</v>
      </c>
      <c r="J5" s="56" t="s">
        <v>195</v>
      </c>
      <c r="K5" s="56" t="s">
        <v>20</v>
      </c>
      <c r="L5" s="56" t="s">
        <v>24</v>
      </c>
      <c r="M5" s="56" t="s">
        <v>25</v>
      </c>
      <c r="N5" s="56" t="s">
        <v>26</v>
      </c>
      <c r="O5" s="56" t="s">
        <v>20</v>
      </c>
      <c r="P5" s="56" t="s">
        <v>27</v>
      </c>
      <c r="Q5" s="56" t="s">
        <v>28</v>
      </c>
      <c r="R5" s="56" t="s">
        <v>29</v>
      </c>
      <c r="S5" s="56" t="s">
        <v>30</v>
      </c>
      <c r="T5" s="56" t="s">
        <v>31</v>
      </c>
      <c r="U5" s="56"/>
      <c r="V5" s="70"/>
      <c r="W5" s="56"/>
      <c r="X5" s="56" t="s">
        <v>32</v>
      </c>
      <c r="Y5" s="56" t="s">
        <v>33</v>
      </c>
      <c r="Z5" s="56" t="s">
        <v>34</v>
      </c>
      <c r="AA5" s="56" t="s">
        <v>35</v>
      </c>
      <c r="AB5" s="56"/>
      <c r="AC5" s="56" t="s">
        <v>36</v>
      </c>
      <c r="AD5" s="56" t="s">
        <v>37</v>
      </c>
      <c r="AE5" s="95" t="s">
        <v>38</v>
      </c>
      <c r="AF5" s="56"/>
      <c r="AG5" s="70"/>
      <c r="AH5" s="76"/>
      <c r="AI5" s="78"/>
    </row>
    <row r="6" ht="35" customHeight="1" spans="1:35">
      <c r="A6" s="95"/>
      <c r="B6" s="96"/>
      <c r="C6" s="97"/>
      <c r="D6" s="98"/>
      <c r="E6" s="55"/>
      <c r="F6" s="55"/>
      <c r="G6" s="57" t="s">
        <v>39</v>
      </c>
      <c r="H6" s="57" t="s">
        <v>40</v>
      </c>
      <c r="I6" s="55"/>
      <c r="J6" s="57" t="s">
        <v>41</v>
      </c>
      <c r="K6" s="55"/>
      <c r="L6" s="57" t="s">
        <v>42</v>
      </c>
      <c r="M6" s="57" t="s">
        <v>43</v>
      </c>
      <c r="N6" s="57" t="s">
        <v>44</v>
      </c>
      <c r="O6" s="55"/>
      <c r="P6" s="57" t="s">
        <v>45</v>
      </c>
      <c r="Q6" s="57" t="s">
        <v>46</v>
      </c>
      <c r="R6" s="57" t="s">
        <v>47</v>
      </c>
      <c r="S6" s="57" t="s">
        <v>48</v>
      </c>
      <c r="T6" s="57" t="s">
        <v>49</v>
      </c>
      <c r="U6" s="56"/>
      <c r="V6" s="70"/>
      <c r="W6" s="55"/>
      <c r="X6" s="57" t="s">
        <v>50</v>
      </c>
      <c r="Y6" s="57" t="s">
        <v>51</v>
      </c>
      <c r="Z6" s="57" t="s">
        <v>52</v>
      </c>
      <c r="AA6" s="57" t="s">
        <v>53</v>
      </c>
      <c r="AB6" s="55"/>
      <c r="AC6" s="57" t="s">
        <v>54</v>
      </c>
      <c r="AD6" s="57" t="s">
        <v>55</v>
      </c>
      <c r="AE6" s="57" t="s">
        <v>56</v>
      </c>
      <c r="AF6" s="56"/>
      <c r="AG6" s="70"/>
      <c r="AH6" s="76"/>
      <c r="AI6" s="77"/>
    </row>
    <row r="7" ht="31" customHeight="1" spans="1:35">
      <c r="A7" s="60" t="s">
        <v>57</v>
      </c>
      <c r="B7" s="99" t="s">
        <v>196</v>
      </c>
      <c r="C7" s="100" t="s">
        <v>197</v>
      </c>
      <c r="D7" s="101">
        <f>E7+W7+AB7</f>
        <v>3.208</v>
      </c>
      <c r="E7" s="62">
        <f>F7+I7+K7+O7</f>
        <v>3.208</v>
      </c>
      <c r="F7" s="62">
        <f>G7+H7</f>
        <v>0</v>
      </c>
      <c r="G7" s="72">
        <v>0</v>
      </c>
      <c r="H7" s="72">
        <v>0</v>
      </c>
      <c r="I7" s="62">
        <f>J7</f>
        <v>0</v>
      </c>
      <c r="J7" s="72">
        <v>0</v>
      </c>
      <c r="K7" s="62">
        <f>L7+M7+N7</f>
        <v>3.208</v>
      </c>
      <c r="L7" s="72">
        <v>0</v>
      </c>
      <c r="M7" s="72">
        <v>0</v>
      </c>
      <c r="N7" s="72">
        <v>3.208</v>
      </c>
      <c r="O7" s="62">
        <f>P7+Q7+R7+S7+T7</f>
        <v>0</v>
      </c>
      <c r="P7" s="72">
        <v>0</v>
      </c>
      <c r="Q7" s="72">
        <v>0</v>
      </c>
      <c r="R7" s="72">
        <v>0</v>
      </c>
      <c r="S7" s="72">
        <v>0</v>
      </c>
      <c r="T7" s="72">
        <v>0</v>
      </c>
      <c r="U7" s="71">
        <v>53200</v>
      </c>
      <c r="V7" s="71">
        <f>E7*U7</f>
        <v>170665.6</v>
      </c>
      <c r="W7" s="62">
        <f>X7+Y7+Z7+AA7</f>
        <v>0</v>
      </c>
      <c r="X7" s="72">
        <v>0</v>
      </c>
      <c r="Y7" s="72">
        <v>0</v>
      </c>
      <c r="Z7" s="72">
        <v>0</v>
      </c>
      <c r="AA7" s="72">
        <v>0</v>
      </c>
      <c r="AB7" s="62">
        <f>AC7+AD7+AE7</f>
        <v>0</v>
      </c>
      <c r="AC7" s="72">
        <v>0</v>
      </c>
      <c r="AD7" s="72">
        <v>0</v>
      </c>
      <c r="AE7" s="72">
        <v>0</v>
      </c>
      <c r="AF7" s="71">
        <v>26600</v>
      </c>
      <c r="AG7" s="71">
        <f>W7*AF7+AB7*AF7</f>
        <v>0</v>
      </c>
      <c r="AH7" s="103">
        <v>5774.4</v>
      </c>
      <c r="AI7" s="103">
        <f>V7+AG7+AH7</f>
        <v>176440</v>
      </c>
    </row>
    <row r="8" ht="31" customHeight="1" spans="1:35">
      <c r="A8" s="60" t="s">
        <v>57</v>
      </c>
      <c r="B8" s="99" t="s">
        <v>196</v>
      </c>
      <c r="C8" s="100" t="s">
        <v>198</v>
      </c>
      <c r="D8" s="101">
        <f t="shared" ref="D8:D39" si="0">E8+W8+AB8</f>
        <v>3.772</v>
      </c>
      <c r="E8" s="62">
        <f t="shared" ref="E8:E39" si="1">F8+I8+K8+O8</f>
        <v>3.772</v>
      </c>
      <c r="F8" s="62">
        <f t="shared" ref="F8:F39" si="2">G8+H8</f>
        <v>0</v>
      </c>
      <c r="G8" s="72">
        <v>0</v>
      </c>
      <c r="H8" s="72">
        <v>0</v>
      </c>
      <c r="I8" s="62">
        <f t="shared" ref="I8:I39" si="3">J8</f>
        <v>0</v>
      </c>
      <c r="J8" s="72">
        <v>0</v>
      </c>
      <c r="K8" s="62">
        <f t="shared" ref="K8:K39" si="4">L8+M8+N8</f>
        <v>3.772</v>
      </c>
      <c r="L8" s="72">
        <v>0</v>
      </c>
      <c r="M8" s="72">
        <v>0</v>
      </c>
      <c r="N8" s="72">
        <v>3.772</v>
      </c>
      <c r="O8" s="62">
        <f t="shared" ref="O8:O39" si="5">P8+Q8+R8+S8+T8</f>
        <v>0</v>
      </c>
      <c r="P8" s="72">
        <v>0</v>
      </c>
      <c r="Q8" s="72">
        <v>0</v>
      </c>
      <c r="R8" s="72">
        <v>0</v>
      </c>
      <c r="S8" s="72">
        <v>0</v>
      </c>
      <c r="T8" s="72">
        <v>0</v>
      </c>
      <c r="U8" s="71">
        <v>53200</v>
      </c>
      <c r="V8" s="71">
        <f t="shared" ref="V8:V39" si="6">E8*U8</f>
        <v>200670.4</v>
      </c>
      <c r="W8" s="62">
        <f t="shared" ref="W8:W39" si="7">X8+Y8+Z8+AA8</f>
        <v>0</v>
      </c>
      <c r="X8" s="72">
        <v>0</v>
      </c>
      <c r="Y8" s="72">
        <v>0</v>
      </c>
      <c r="Z8" s="72">
        <v>0</v>
      </c>
      <c r="AA8" s="72">
        <v>0</v>
      </c>
      <c r="AB8" s="62">
        <f t="shared" ref="AB8:AB39" si="8">AC8+AD8+AE8</f>
        <v>0</v>
      </c>
      <c r="AC8" s="72">
        <v>0</v>
      </c>
      <c r="AD8" s="72">
        <v>0</v>
      </c>
      <c r="AE8" s="72">
        <v>0</v>
      </c>
      <c r="AF8" s="71">
        <v>26600</v>
      </c>
      <c r="AG8" s="71">
        <f t="shared" ref="AG8:AG39" si="9">W8*AF8+AB8*AF8</f>
        <v>0</v>
      </c>
      <c r="AH8" s="103">
        <v>6789.6</v>
      </c>
      <c r="AI8" s="103">
        <f t="shared" ref="AI8:AI39" si="10">V8+AG8+AH8</f>
        <v>207460</v>
      </c>
    </row>
    <row r="9" ht="31" customHeight="1" spans="1:35">
      <c r="A9" s="60" t="s">
        <v>57</v>
      </c>
      <c r="B9" s="99" t="s">
        <v>196</v>
      </c>
      <c r="C9" s="100" t="s">
        <v>199</v>
      </c>
      <c r="D9" s="101">
        <f t="shared" si="0"/>
        <v>12.111</v>
      </c>
      <c r="E9" s="62">
        <f t="shared" si="1"/>
        <v>11.628</v>
      </c>
      <c r="F9" s="62">
        <f t="shared" si="2"/>
        <v>2.588</v>
      </c>
      <c r="G9" s="72">
        <v>2.228</v>
      </c>
      <c r="H9" s="72">
        <v>0.36</v>
      </c>
      <c r="I9" s="62">
        <f t="shared" si="3"/>
        <v>0</v>
      </c>
      <c r="J9" s="72">
        <v>0</v>
      </c>
      <c r="K9" s="62">
        <f t="shared" si="4"/>
        <v>8.907</v>
      </c>
      <c r="L9" s="72">
        <v>5.933</v>
      </c>
      <c r="M9" s="72">
        <v>0</v>
      </c>
      <c r="N9" s="72">
        <v>2.974</v>
      </c>
      <c r="O9" s="62">
        <f t="shared" si="5"/>
        <v>0.133</v>
      </c>
      <c r="P9" s="72">
        <v>0.133</v>
      </c>
      <c r="Q9" s="72">
        <v>0</v>
      </c>
      <c r="R9" s="72">
        <v>0</v>
      </c>
      <c r="S9" s="72">
        <v>0</v>
      </c>
      <c r="T9" s="72">
        <v>0</v>
      </c>
      <c r="U9" s="71">
        <v>53200</v>
      </c>
      <c r="V9" s="71">
        <f t="shared" si="6"/>
        <v>618609.6</v>
      </c>
      <c r="W9" s="62">
        <f t="shared" si="7"/>
        <v>0.483</v>
      </c>
      <c r="X9" s="72">
        <v>0.483</v>
      </c>
      <c r="Y9" s="72">
        <v>0</v>
      </c>
      <c r="Z9" s="72">
        <v>0</v>
      </c>
      <c r="AA9" s="72">
        <v>0</v>
      </c>
      <c r="AB9" s="62">
        <f t="shared" si="8"/>
        <v>0</v>
      </c>
      <c r="AC9" s="72">
        <v>0</v>
      </c>
      <c r="AD9" s="72">
        <v>0</v>
      </c>
      <c r="AE9" s="72">
        <v>0</v>
      </c>
      <c r="AF9" s="71">
        <v>26600</v>
      </c>
      <c r="AG9" s="71">
        <f t="shared" si="9"/>
        <v>12847.8</v>
      </c>
      <c r="AH9" s="103">
        <v>35529.972</v>
      </c>
      <c r="AI9" s="103">
        <f t="shared" si="10"/>
        <v>666987.372</v>
      </c>
    </row>
    <row r="10" ht="31" customHeight="1" spans="1:35">
      <c r="A10" s="60" t="s">
        <v>57</v>
      </c>
      <c r="B10" s="99" t="s">
        <v>196</v>
      </c>
      <c r="C10" s="100" t="s">
        <v>200</v>
      </c>
      <c r="D10" s="101">
        <f t="shared" si="0"/>
        <v>2.041</v>
      </c>
      <c r="E10" s="62">
        <f t="shared" si="1"/>
        <v>2.041</v>
      </c>
      <c r="F10" s="62">
        <f t="shared" si="2"/>
        <v>0.569</v>
      </c>
      <c r="G10" s="72">
        <v>0</v>
      </c>
      <c r="H10" s="72">
        <v>0.569</v>
      </c>
      <c r="I10" s="62">
        <f t="shared" si="3"/>
        <v>0</v>
      </c>
      <c r="J10" s="72">
        <v>0</v>
      </c>
      <c r="K10" s="62">
        <f t="shared" si="4"/>
        <v>1.472</v>
      </c>
      <c r="L10" s="72">
        <v>0</v>
      </c>
      <c r="M10" s="72">
        <v>0</v>
      </c>
      <c r="N10" s="72">
        <v>1.472</v>
      </c>
      <c r="O10" s="62">
        <f t="shared" si="5"/>
        <v>0</v>
      </c>
      <c r="P10" s="72">
        <v>0</v>
      </c>
      <c r="Q10" s="72">
        <v>0</v>
      </c>
      <c r="R10" s="72">
        <v>0</v>
      </c>
      <c r="S10" s="72">
        <v>0</v>
      </c>
      <c r="T10" s="72">
        <v>0</v>
      </c>
      <c r="U10" s="71">
        <v>53200</v>
      </c>
      <c r="V10" s="71">
        <f t="shared" si="6"/>
        <v>108581.2</v>
      </c>
      <c r="W10" s="62">
        <f t="shared" si="7"/>
        <v>0</v>
      </c>
      <c r="X10" s="72">
        <v>0</v>
      </c>
      <c r="Y10" s="72">
        <v>0</v>
      </c>
      <c r="Z10" s="72">
        <v>0</v>
      </c>
      <c r="AA10" s="72">
        <v>0</v>
      </c>
      <c r="AB10" s="62">
        <f t="shared" si="8"/>
        <v>0</v>
      </c>
      <c r="AC10" s="72">
        <v>0</v>
      </c>
      <c r="AD10" s="72">
        <v>0</v>
      </c>
      <c r="AE10" s="72">
        <v>0</v>
      </c>
      <c r="AF10" s="71">
        <v>26600</v>
      </c>
      <c r="AG10" s="71">
        <f t="shared" si="9"/>
        <v>0</v>
      </c>
      <c r="AH10" s="103">
        <v>3414.336</v>
      </c>
      <c r="AI10" s="103">
        <f t="shared" si="10"/>
        <v>111995.536</v>
      </c>
    </row>
    <row r="11" ht="31" customHeight="1" spans="1:35">
      <c r="A11" s="60" t="s">
        <v>57</v>
      </c>
      <c r="B11" s="99" t="s">
        <v>196</v>
      </c>
      <c r="C11" s="100" t="s">
        <v>201</v>
      </c>
      <c r="D11" s="101">
        <f t="shared" si="0"/>
        <v>11.036</v>
      </c>
      <c r="E11" s="62">
        <f t="shared" si="1"/>
        <v>11.036</v>
      </c>
      <c r="F11" s="62">
        <f t="shared" si="2"/>
        <v>0.223</v>
      </c>
      <c r="G11" s="72">
        <v>0</v>
      </c>
      <c r="H11" s="72">
        <v>0.223</v>
      </c>
      <c r="I11" s="62">
        <f t="shared" si="3"/>
        <v>0</v>
      </c>
      <c r="J11" s="72">
        <v>0</v>
      </c>
      <c r="K11" s="62">
        <f t="shared" si="4"/>
        <v>10.813</v>
      </c>
      <c r="L11" s="72">
        <v>0</v>
      </c>
      <c r="M11" s="72">
        <v>0.847</v>
      </c>
      <c r="N11" s="72">
        <v>9.96599999999999</v>
      </c>
      <c r="O11" s="62">
        <f t="shared" si="5"/>
        <v>0</v>
      </c>
      <c r="P11" s="72">
        <v>0</v>
      </c>
      <c r="Q11" s="72">
        <v>0</v>
      </c>
      <c r="R11" s="72">
        <v>0</v>
      </c>
      <c r="S11" s="72">
        <v>0</v>
      </c>
      <c r="T11" s="72">
        <v>0</v>
      </c>
      <c r="U11" s="71">
        <v>53200</v>
      </c>
      <c r="V11" s="71">
        <f t="shared" si="6"/>
        <v>587115.2</v>
      </c>
      <c r="W11" s="62">
        <f t="shared" si="7"/>
        <v>0</v>
      </c>
      <c r="X11" s="72">
        <v>0</v>
      </c>
      <c r="Y11" s="72">
        <v>0</v>
      </c>
      <c r="Z11" s="72">
        <v>0</v>
      </c>
      <c r="AA11" s="72">
        <v>0</v>
      </c>
      <c r="AB11" s="62">
        <f t="shared" si="8"/>
        <v>0</v>
      </c>
      <c r="AC11" s="72">
        <v>0</v>
      </c>
      <c r="AD11" s="72">
        <v>0</v>
      </c>
      <c r="AE11" s="72">
        <v>0</v>
      </c>
      <c r="AF11" s="71">
        <v>26600</v>
      </c>
      <c r="AG11" s="71">
        <f t="shared" si="9"/>
        <v>0</v>
      </c>
      <c r="AH11" s="103">
        <v>22304.112</v>
      </c>
      <c r="AI11" s="103">
        <f t="shared" si="10"/>
        <v>609419.312</v>
      </c>
    </row>
    <row r="12" ht="31" customHeight="1" spans="1:35">
      <c r="A12" s="60" t="s">
        <v>57</v>
      </c>
      <c r="B12" s="99" t="s">
        <v>196</v>
      </c>
      <c r="C12" s="100" t="s">
        <v>202</v>
      </c>
      <c r="D12" s="101">
        <f t="shared" si="0"/>
        <v>3.047</v>
      </c>
      <c r="E12" s="62">
        <f t="shared" si="1"/>
        <v>3.047</v>
      </c>
      <c r="F12" s="62">
        <f t="shared" si="2"/>
        <v>3.047</v>
      </c>
      <c r="G12" s="72">
        <v>0</v>
      </c>
      <c r="H12" s="72">
        <v>3.047</v>
      </c>
      <c r="I12" s="62">
        <f t="shared" si="3"/>
        <v>0</v>
      </c>
      <c r="J12" s="72">
        <v>0</v>
      </c>
      <c r="K12" s="62">
        <f t="shared" si="4"/>
        <v>0</v>
      </c>
      <c r="L12" s="72">
        <v>0</v>
      </c>
      <c r="M12" s="72">
        <v>0</v>
      </c>
      <c r="N12" s="72">
        <v>0</v>
      </c>
      <c r="O12" s="62">
        <f t="shared" si="5"/>
        <v>0</v>
      </c>
      <c r="P12" s="72">
        <v>0</v>
      </c>
      <c r="Q12" s="72">
        <v>0</v>
      </c>
      <c r="R12" s="72">
        <v>0</v>
      </c>
      <c r="S12" s="72">
        <v>0</v>
      </c>
      <c r="T12" s="72">
        <v>0</v>
      </c>
      <c r="U12" s="71">
        <v>53200</v>
      </c>
      <c r="V12" s="71">
        <f t="shared" si="6"/>
        <v>162100.4</v>
      </c>
      <c r="W12" s="62">
        <f t="shared" si="7"/>
        <v>0</v>
      </c>
      <c r="X12" s="72">
        <v>0</v>
      </c>
      <c r="Y12" s="72">
        <v>0</v>
      </c>
      <c r="Z12" s="72">
        <v>0</v>
      </c>
      <c r="AA12" s="72">
        <v>0</v>
      </c>
      <c r="AB12" s="62">
        <f t="shared" si="8"/>
        <v>0</v>
      </c>
      <c r="AC12" s="72">
        <v>0</v>
      </c>
      <c r="AD12" s="72">
        <v>0</v>
      </c>
      <c r="AE12" s="72">
        <v>0</v>
      </c>
      <c r="AF12" s="71">
        <v>26600</v>
      </c>
      <c r="AG12" s="71">
        <f t="shared" si="9"/>
        <v>0</v>
      </c>
      <c r="AH12" s="103">
        <v>4095.168</v>
      </c>
      <c r="AI12" s="103">
        <f t="shared" si="10"/>
        <v>166195.568</v>
      </c>
    </row>
    <row r="13" ht="31" customHeight="1" spans="1:35">
      <c r="A13" s="60" t="s">
        <v>57</v>
      </c>
      <c r="B13" s="99" t="s">
        <v>196</v>
      </c>
      <c r="C13" s="100" t="s">
        <v>203</v>
      </c>
      <c r="D13" s="101">
        <f t="shared" si="0"/>
        <v>5.185</v>
      </c>
      <c r="E13" s="62">
        <f t="shared" si="1"/>
        <v>5.185</v>
      </c>
      <c r="F13" s="62">
        <f t="shared" si="2"/>
        <v>5.185</v>
      </c>
      <c r="G13" s="72">
        <v>0</v>
      </c>
      <c r="H13" s="72">
        <v>5.185</v>
      </c>
      <c r="I13" s="62">
        <f t="shared" si="3"/>
        <v>0</v>
      </c>
      <c r="J13" s="72">
        <v>0</v>
      </c>
      <c r="K13" s="62">
        <f t="shared" si="4"/>
        <v>0</v>
      </c>
      <c r="L13" s="72">
        <v>0</v>
      </c>
      <c r="M13" s="72">
        <v>0</v>
      </c>
      <c r="N13" s="72">
        <v>0</v>
      </c>
      <c r="O13" s="62">
        <f t="shared" si="5"/>
        <v>0</v>
      </c>
      <c r="P13" s="72">
        <v>0</v>
      </c>
      <c r="Q13" s="72">
        <v>0</v>
      </c>
      <c r="R13" s="72">
        <v>0</v>
      </c>
      <c r="S13" s="72">
        <v>0</v>
      </c>
      <c r="T13" s="72">
        <v>0</v>
      </c>
      <c r="U13" s="71">
        <v>53200</v>
      </c>
      <c r="V13" s="71">
        <f t="shared" si="6"/>
        <v>275842</v>
      </c>
      <c r="W13" s="62">
        <f t="shared" si="7"/>
        <v>0</v>
      </c>
      <c r="X13" s="72">
        <v>0</v>
      </c>
      <c r="Y13" s="72">
        <v>0</v>
      </c>
      <c r="Z13" s="72">
        <v>0</v>
      </c>
      <c r="AA13" s="72">
        <v>0</v>
      </c>
      <c r="AB13" s="62">
        <f t="shared" si="8"/>
        <v>0</v>
      </c>
      <c r="AC13" s="72">
        <v>0</v>
      </c>
      <c r="AD13" s="72">
        <v>0</v>
      </c>
      <c r="AE13" s="72">
        <v>0</v>
      </c>
      <c r="AF13" s="71">
        <v>26600</v>
      </c>
      <c r="AG13" s="71">
        <f t="shared" si="9"/>
        <v>0</v>
      </c>
      <c r="AH13" s="103">
        <v>6968.64</v>
      </c>
      <c r="AI13" s="103">
        <f t="shared" si="10"/>
        <v>282810.64</v>
      </c>
    </row>
    <row r="14" ht="31" customHeight="1" spans="1:35">
      <c r="A14" s="60" t="s">
        <v>57</v>
      </c>
      <c r="B14" s="99" t="s">
        <v>196</v>
      </c>
      <c r="C14" s="100" t="s">
        <v>204</v>
      </c>
      <c r="D14" s="101">
        <f t="shared" si="0"/>
        <v>11.748</v>
      </c>
      <c r="E14" s="62">
        <f t="shared" si="1"/>
        <v>11.748</v>
      </c>
      <c r="F14" s="62">
        <f t="shared" si="2"/>
        <v>1.037</v>
      </c>
      <c r="G14" s="72">
        <v>0</v>
      </c>
      <c r="H14" s="72">
        <v>1.037</v>
      </c>
      <c r="I14" s="62">
        <f t="shared" si="3"/>
        <v>0</v>
      </c>
      <c r="J14" s="72">
        <v>0</v>
      </c>
      <c r="K14" s="62">
        <f t="shared" si="4"/>
        <v>10.711</v>
      </c>
      <c r="L14" s="72">
        <v>10.711</v>
      </c>
      <c r="M14" s="72">
        <v>0</v>
      </c>
      <c r="N14" s="72">
        <v>0</v>
      </c>
      <c r="O14" s="62">
        <f t="shared" si="5"/>
        <v>0</v>
      </c>
      <c r="P14" s="72">
        <v>0</v>
      </c>
      <c r="Q14" s="72">
        <v>0</v>
      </c>
      <c r="R14" s="72">
        <v>0</v>
      </c>
      <c r="S14" s="72">
        <v>0</v>
      </c>
      <c r="T14" s="72">
        <v>0</v>
      </c>
      <c r="U14" s="71">
        <v>53200</v>
      </c>
      <c r="V14" s="71">
        <f t="shared" si="6"/>
        <v>624993.6</v>
      </c>
      <c r="W14" s="62">
        <f t="shared" si="7"/>
        <v>0</v>
      </c>
      <c r="X14" s="72">
        <v>0</v>
      </c>
      <c r="Y14" s="72">
        <v>0</v>
      </c>
      <c r="Z14" s="72">
        <v>0</v>
      </c>
      <c r="AA14" s="72">
        <v>0</v>
      </c>
      <c r="AB14" s="62">
        <f t="shared" si="8"/>
        <v>0</v>
      </c>
      <c r="AC14" s="72">
        <v>0</v>
      </c>
      <c r="AD14" s="72">
        <v>0</v>
      </c>
      <c r="AE14" s="72">
        <v>0</v>
      </c>
      <c r="AF14" s="71">
        <v>26600</v>
      </c>
      <c r="AG14" s="71">
        <f t="shared" si="9"/>
        <v>0</v>
      </c>
      <c r="AH14" s="103">
        <v>49593.228</v>
      </c>
      <c r="AI14" s="103">
        <f t="shared" si="10"/>
        <v>674586.828</v>
      </c>
    </row>
    <row r="15" ht="31" customHeight="1" spans="1:35">
      <c r="A15" s="60" t="s">
        <v>57</v>
      </c>
      <c r="B15" s="99" t="s">
        <v>196</v>
      </c>
      <c r="C15" s="100" t="s">
        <v>205</v>
      </c>
      <c r="D15" s="101">
        <f t="shared" si="0"/>
        <v>10.645</v>
      </c>
      <c r="E15" s="62">
        <f t="shared" si="1"/>
        <v>10.645</v>
      </c>
      <c r="F15" s="62">
        <f t="shared" si="2"/>
        <v>1.89</v>
      </c>
      <c r="G15" s="72">
        <v>1.185</v>
      </c>
      <c r="H15" s="72">
        <v>0.705</v>
      </c>
      <c r="I15" s="62">
        <f t="shared" si="3"/>
        <v>0</v>
      </c>
      <c r="J15" s="72">
        <v>0</v>
      </c>
      <c r="K15" s="62">
        <f t="shared" si="4"/>
        <v>8.728</v>
      </c>
      <c r="L15" s="72">
        <v>2.077</v>
      </c>
      <c r="M15" s="72">
        <v>0</v>
      </c>
      <c r="N15" s="72">
        <v>6.651</v>
      </c>
      <c r="O15" s="62">
        <f t="shared" si="5"/>
        <v>0.027</v>
      </c>
      <c r="P15" s="72">
        <v>0</v>
      </c>
      <c r="Q15" s="72">
        <v>0</v>
      </c>
      <c r="R15" s="72">
        <v>0</v>
      </c>
      <c r="S15" s="72">
        <v>0</v>
      </c>
      <c r="T15" s="72">
        <v>0.027</v>
      </c>
      <c r="U15" s="71">
        <v>53200</v>
      </c>
      <c r="V15" s="71">
        <f t="shared" si="6"/>
        <v>566314</v>
      </c>
      <c r="W15" s="62">
        <f t="shared" si="7"/>
        <v>0</v>
      </c>
      <c r="X15" s="72">
        <v>0</v>
      </c>
      <c r="Y15" s="72">
        <v>0</v>
      </c>
      <c r="Z15" s="72">
        <v>0</v>
      </c>
      <c r="AA15" s="72">
        <v>0</v>
      </c>
      <c r="AB15" s="62">
        <f t="shared" si="8"/>
        <v>0</v>
      </c>
      <c r="AC15" s="72">
        <v>0</v>
      </c>
      <c r="AD15" s="72">
        <v>0</v>
      </c>
      <c r="AE15" s="72">
        <v>0</v>
      </c>
      <c r="AF15" s="71">
        <v>26600</v>
      </c>
      <c r="AG15" s="71">
        <f t="shared" si="9"/>
        <v>0</v>
      </c>
      <c r="AH15" s="103">
        <v>23858.46</v>
      </c>
      <c r="AI15" s="103">
        <f t="shared" si="10"/>
        <v>590172.46</v>
      </c>
    </row>
    <row r="16" ht="31" customHeight="1" spans="1:35">
      <c r="A16" s="60" t="s">
        <v>57</v>
      </c>
      <c r="B16" s="99" t="s">
        <v>196</v>
      </c>
      <c r="C16" s="100" t="s">
        <v>206</v>
      </c>
      <c r="D16" s="101">
        <f t="shared" si="0"/>
        <v>0.716</v>
      </c>
      <c r="E16" s="62">
        <f t="shared" si="1"/>
        <v>0.716</v>
      </c>
      <c r="F16" s="62">
        <f t="shared" si="2"/>
        <v>0.371</v>
      </c>
      <c r="G16" s="72">
        <v>0.137</v>
      </c>
      <c r="H16" s="72">
        <v>0.234</v>
      </c>
      <c r="I16" s="62">
        <f t="shared" si="3"/>
        <v>0</v>
      </c>
      <c r="J16" s="72">
        <v>0</v>
      </c>
      <c r="K16" s="62">
        <f t="shared" si="4"/>
        <v>0.345</v>
      </c>
      <c r="L16" s="72">
        <v>0</v>
      </c>
      <c r="M16" s="72">
        <v>0</v>
      </c>
      <c r="N16" s="72">
        <v>0.345</v>
      </c>
      <c r="O16" s="62">
        <f t="shared" si="5"/>
        <v>0</v>
      </c>
      <c r="P16" s="72">
        <v>0</v>
      </c>
      <c r="Q16" s="72">
        <v>0</v>
      </c>
      <c r="R16" s="72">
        <v>0</v>
      </c>
      <c r="S16" s="72">
        <v>0</v>
      </c>
      <c r="T16" s="72">
        <v>0</v>
      </c>
      <c r="U16" s="71">
        <v>53200</v>
      </c>
      <c r="V16" s="71">
        <f t="shared" si="6"/>
        <v>38091.2</v>
      </c>
      <c r="W16" s="62">
        <f t="shared" si="7"/>
        <v>0</v>
      </c>
      <c r="X16" s="72">
        <v>0</v>
      </c>
      <c r="Y16" s="72">
        <v>0</v>
      </c>
      <c r="Z16" s="72">
        <v>0</v>
      </c>
      <c r="AA16" s="72">
        <v>0</v>
      </c>
      <c r="AB16" s="62">
        <f t="shared" si="8"/>
        <v>0</v>
      </c>
      <c r="AC16" s="72">
        <v>0</v>
      </c>
      <c r="AD16" s="72">
        <v>0</v>
      </c>
      <c r="AE16" s="72">
        <v>0</v>
      </c>
      <c r="AF16" s="71">
        <v>26600</v>
      </c>
      <c r="AG16" s="71">
        <f t="shared" si="9"/>
        <v>0</v>
      </c>
      <c r="AH16" s="103">
        <v>1119.624</v>
      </c>
      <c r="AI16" s="103">
        <f t="shared" si="10"/>
        <v>39210.824</v>
      </c>
    </row>
    <row r="17" ht="31" customHeight="1" spans="1:35">
      <c r="A17" s="60" t="s">
        <v>57</v>
      </c>
      <c r="B17" s="99" t="s">
        <v>196</v>
      </c>
      <c r="C17" s="100" t="s">
        <v>157</v>
      </c>
      <c r="D17" s="101">
        <f t="shared" si="0"/>
        <v>187.24</v>
      </c>
      <c r="E17" s="62">
        <f t="shared" si="1"/>
        <v>170.73</v>
      </c>
      <c r="F17" s="62">
        <f t="shared" si="2"/>
        <v>0.576</v>
      </c>
      <c r="G17" s="72">
        <v>0.403</v>
      </c>
      <c r="H17" s="72">
        <v>0.173</v>
      </c>
      <c r="I17" s="62">
        <f t="shared" si="3"/>
        <v>0</v>
      </c>
      <c r="J17" s="72">
        <v>0</v>
      </c>
      <c r="K17" s="62">
        <f t="shared" si="4"/>
        <v>136.109</v>
      </c>
      <c r="L17" s="72">
        <f>69.9809999999998+0.004</f>
        <v>69.9849999999998</v>
      </c>
      <c r="M17" s="72">
        <v>0</v>
      </c>
      <c r="N17" s="72">
        <v>66.1239999999999</v>
      </c>
      <c r="O17" s="62">
        <f t="shared" si="5"/>
        <v>34.045</v>
      </c>
      <c r="P17" s="72">
        <v>4.307</v>
      </c>
      <c r="Q17" s="72">
        <v>16.053</v>
      </c>
      <c r="R17" s="72">
        <v>11.094</v>
      </c>
      <c r="S17" s="72">
        <v>0.067</v>
      </c>
      <c r="T17" s="72">
        <v>2.524</v>
      </c>
      <c r="U17" s="71">
        <v>53200</v>
      </c>
      <c r="V17" s="71">
        <f t="shared" si="6"/>
        <v>9082836</v>
      </c>
      <c r="W17" s="62">
        <f t="shared" si="7"/>
        <v>7.074</v>
      </c>
      <c r="X17" s="72">
        <v>3.835</v>
      </c>
      <c r="Y17" s="102">
        <v>0.601</v>
      </c>
      <c r="Z17" s="72">
        <v>0.076</v>
      </c>
      <c r="AA17" s="72">
        <v>2.562</v>
      </c>
      <c r="AB17" s="62">
        <f t="shared" si="8"/>
        <v>9.436</v>
      </c>
      <c r="AC17" s="72">
        <v>0.023</v>
      </c>
      <c r="AD17" s="72">
        <v>0</v>
      </c>
      <c r="AE17" s="72">
        <v>9.413</v>
      </c>
      <c r="AF17" s="71">
        <v>26600</v>
      </c>
      <c r="AG17" s="71">
        <f t="shared" si="9"/>
        <v>439166</v>
      </c>
      <c r="AH17" s="103">
        <v>434729.843999999</v>
      </c>
      <c r="AI17" s="103">
        <f t="shared" si="10"/>
        <v>9956731.844</v>
      </c>
    </row>
    <row r="18" ht="31" customHeight="1" spans="1:35">
      <c r="A18" s="60" t="s">
        <v>57</v>
      </c>
      <c r="B18" s="99" t="s">
        <v>196</v>
      </c>
      <c r="C18" s="100" t="s">
        <v>207</v>
      </c>
      <c r="D18" s="101">
        <f t="shared" si="0"/>
        <v>2.966</v>
      </c>
      <c r="E18" s="62">
        <f t="shared" si="1"/>
        <v>2.966</v>
      </c>
      <c r="F18" s="62">
        <f t="shared" si="2"/>
        <v>2.966</v>
      </c>
      <c r="G18" s="72">
        <v>0</v>
      </c>
      <c r="H18" s="72">
        <v>2.966</v>
      </c>
      <c r="I18" s="62">
        <f t="shared" si="3"/>
        <v>0</v>
      </c>
      <c r="J18" s="72">
        <v>0</v>
      </c>
      <c r="K18" s="62">
        <f t="shared" si="4"/>
        <v>0</v>
      </c>
      <c r="L18" s="72">
        <v>0</v>
      </c>
      <c r="M18" s="72">
        <v>0</v>
      </c>
      <c r="N18" s="72">
        <v>0</v>
      </c>
      <c r="O18" s="62">
        <f t="shared" si="5"/>
        <v>0</v>
      </c>
      <c r="P18" s="72">
        <v>0</v>
      </c>
      <c r="Q18" s="72">
        <v>0</v>
      </c>
      <c r="R18" s="72">
        <v>0</v>
      </c>
      <c r="S18" s="72">
        <v>0</v>
      </c>
      <c r="T18" s="72">
        <v>0</v>
      </c>
      <c r="U18" s="71">
        <v>53200</v>
      </c>
      <c r="V18" s="71">
        <f t="shared" si="6"/>
        <v>157791.2</v>
      </c>
      <c r="W18" s="62">
        <f t="shared" si="7"/>
        <v>0</v>
      </c>
      <c r="X18" s="72">
        <v>0</v>
      </c>
      <c r="Y18" s="72">
        <v>0</v>
      </c>
      <c r="Z18" s="72">
        <v>0</v>
      </c>
      <c r="AA18" s="72">
        <v>0</v>
      </c>
      <c r="AB18" s="62">
        <f t="shared" si="8"/>
        <v>0</v>
      </c>
      <c r="AC18" s="72">
        <v>0</v>
      </c>
      <c r="AD18" s="72">
        <v>0</v>
      </c>
      <c r="AE18" s="72">
        <v>0</v>
      </c>
      <c r="AF18" s="71">
        <v>26600</v>
      </c>
      <c r="AG18" s="71">
        <f t="shared" si="9"/>
        <v>0</v>
      </c>
      <c r="AH18" s="103">
        <v>3986.304</v>
      </c>
      <c r="AI18" s="103">
        <f t="shared" si="10"/>
        <v>161777.504</v>
      </c>
    </row>
    <row r="19" ht="31" customHeight="1" spans="1:35">
      <c r="A19" s="60" t="s">
        <v>57</v>
      </c>
      <c r="B19" s="99" t="s">
        <v>196</v>
      </c>
      <c r="C19" s="100" t="s">
        <v>208</v>
      </c>
      <c r="D19" s="101">
        <f t="shared" si="0"/>
        <v>13.262</v>
      </c>
      <c r="E19" s="62">
        <f t="shared" si="1"/>
        <v>12.668</v>
      </c>
      <c r="F19" s="62">
        <f t="shared" si="2"/>
        <v>3.871</v>
      </c>
      <c r="G19" s="72">
        <v>1.372</v>
      </c>
      <c r="H19" s="72">
        <v>2.499</v>
      </c>
      <c r="I19" s="62">
        <f t="shared" si="3"/>
        <v>0</v>
      </c>
      <c r="J19" s="72">
        <v>0</v>
      </c>
      <c r="K19" s="62">
        <f t="shared" si="4"/>
        <v>8.691</v>
      </c>
      <c r="L19" s="72">
        <v>0</v>
      </c>
      <c r="M19" s="72">
        <v>0</v>
      </c>
      <c r="N19" s="72">
        <v>8.691</v>
      </c>
      <c r="O19" s="62">
        <f t="shared" si="5"/>
        <v>0.106</v>
      </c>
      <c r="P19" s="72">
        <v>0.106</v>
      </c>
      <c r="Q19" s="72">
        <v>0</v>
      </c>
      <c r="R19" s="72">
        <v>0</v>
      </c>
      <c r="S19" s="72">
        <v>0</v>
      </c>
      <c r="T19" s="72">
        <v>0</v>
      </c>
      <c r="U19" s="71">
        <v>53200</v>
      </c>
      <c r="V19" s="71">
        <f t="shared" si="6"/>
        <v>673937.6</v>
      </c>
      <c r="W19" s="62">
        <f t="shared" si="7"/>
        <v>0.594</v>
      </c>
      <c r="X19" s="72">
        <v>0.594</v>
      </c>
      <c r="Y19" s="72">
        <v>0</v>
      </c>
      <c r="Z19" s="72">
        <v>0</v>
      </c>
      <c r="AA19" s="72">
        <v>0</v>
      </c>
      <c r="AB19" s="62">
        <f t="shared" si="8"/>
        <v>0</v>
      </c>
      <c r="AC19" s="72">
        <v>0</v>
      </c>
      <c r="AD19" s="72">
        <v>0</v>
      </c>
      <c r="AE19" s="72">
        <v>0</v>
      </c>
      <c r="AF19" s="71">
        <v>26600</v>
      </c>
      <c r="AG19" s="71">
        <f t="shared" si="9"/>
        <v>15800.4</v>
      </c>
      <c r="AH19" s="103">
        <v>20846.424</v>
      </c>
      <c r="AI19" s="103">
        <f t="shared" si="10"/>
        <v>710584.424</v>
      </c>
    </row>
    <row r="20" ht="31" customHeight="1" spans="1:35">
      <c r="A20" s="60" t="s">
        <v>57</v>
      </c>
      <c r="B20" s="99" t="s">
        <v>196</v>
      </c>
      <c r="C20" s="100" t="s">
        <v>209</v>
      </c>
      <c r="D20" s="101">
        <f t="shared" si="0"/>
        <v>0.789</v>
      </c>
      <c r="E20" s="62">
        <f t="shared" si="1"/>
        <v>0.789</v>
      </c>
      <c r="F20" s="62">
        <f t="shared" si="2"/>
        <v>0.789</v>
      </c>
      <c r="G20" s="72">
        <v>0.789</v>
      </c>
      <c r="H20" s="72">
        <v>0</v>
      </c>
      <c r="I20" s="62">
        <f t="shared" si="3"/>
        <v>0</v>
      </c>
      <c r="J20" s="72">
        <v>0</v>
      </c>
      <c r="K20" s="62">
        <f t="shared" si="4"/>
        <v>0</v>
      </c>
      <c r="L20" s="72">
        <v>0</v>
      </c>
      <c r="M20" s="72">
        <v>0</v>
      </c>
      <c r="N20" s="72">
        <v>0</v>
      </c>
      <c r="O20" s="62">
        <f t="shared" si="5"/>
        <v>0</v>
      </c>
      <c r="P20" s="72">
        <v>0</v>
      </c>
      <c r="Q20" s="72">
        <v>0</v>
      </c>
      <c r="R20" s="72">
        <v>0</v>
      </c>
      <c r="S20" s="72">
        <v>0</v>
      </c>
      <c r="T20" s="72">
        <v>0</v>
      </c>
      <c r="U20" s="71">
        <v>53200</v>
      </c>
      <c r="V20" s="71">
        <f t="shared" si="6"/>
        <v>41974.8</v>
      </c>
      <c r="W20" s="62">
        <f t="shared" si="7"/>
        <v>0</v>
      </c>
      <c r="X20" s="72">
        <v>0</v>
      </c>
      <c r="Y20" s="72">
        <v>0</v>
      </c>
      <c r="Z20" s="72">
        <v>0</v>
      </c>
      <c r="AA20" s="72">
        <v>0</v>
      </c>
      <c r="AB20" s="62">
        <f t="shared" si="8"/>
        <v>0</v>
      </c>
      <c r="AC20" s="72">
        <v>0</v>
      </c>
      <c r="AD20" s="72">
        <v>0</v>
      </c>
      <c r="AE20" s="72">
        <v>0</v>
      </c>
      <c r="AF20" s="71">
        <v>26600</v>
      </c>
      <c r="AG20" s="71">
        <f t="shared" si="9"/>
        <v>0</v>
      </c>
      <c r="AH20" s="103">
        <v>1060.416</v>
      </c>
      <c r="AI20" s="103">
        <f t="shared" si="10"/>
        <v>43035.216</v>
      </c>
    </row>
    <row r="21" ht="31" customHeight="1" spans="1:35">
      <c r="A21" s="60" t="s">
        <v>57</v>
      </c>
      <c r="B21" s="99" t="s">
        <v>196</v>
      </c>
      <c r="C21" s="100" t="s">
        <v>210</v>
      </c>
      <c r="D21" s="101">
        <f t="shared" si="0"/>
        <v>4.534</v>
      </c>
      <c r="E21" s="62">
        <f t="shared" si="1"/>
        <v>4.023</v>
      </c>
      <c r="F21" s="62">
        <f t="shared" si="2"/>
        <v>2.649</v>
      </c>
      <c r="G21" s="72">
        <v>1.065</v>
      </c>
      <c r="H21" s="72">
        <v>1.584</v>
      </c>
      <c r="I21" s="62">
        <f t="shared" si="3"/>
        <v>0</v>
      </c>
      <c r="J21" s="72">
        <v>0</v>
      </c>
      <c r="K21" s="62">
        <f t="shared" si="4"/>
        <v>1.237</v>
      </c>
      <c r="L21" s="72">
        <v>0.496</v>
      </c>
      <c r="M21" s="72">
        <v>0.536</v>
      </c>
      <c r="N21" s="72">
        <v>0.205</v>
      </c>
      <c r="O21" s="62">
        <f t="shared" si="5"/>
        <v>0.137</v>
      </c>
      <c r="P21" s="72">
        <v>0.062</v>
      </c>
      <c r="Q21" s="72">
        <v>0</v>
      </c>
      <c r="R21" s="72">
        <v>0</v>
      </c>
      <c r="S21" s="72">
        <v>0.075</v>
      </c>
      <c r="T21" s="72">
        <v>0</v>
      </c>
      <c r="U21" s="71">
        <v>53200</v>
      </c>
      <c r="V21" s="71">
        <f t="shared" si="6"/>
        <v>214023.6</v>
      </c>
      <c r="W21" s="62">
        <f t="shared" si="7"/>
        <v>0.511</v>
      </c>
      <c r="X21" s="72">
        <v>0.511</v>
      </c>
      <c r="Y21" s="72">
        <v>0</v>
      </c>
      <c r="Z21" s="72">
        <v>0</v>
      </c>
      <c r="AA21" s="72">
        <v>0</v>
      </c>
      <c r="AB21" s="62">
        <f t="shared" si="8"/>
        <v>0</v>
      </c>
      <c r="AC21" s="72">
        <v>0</v>
      </c>
      <c r="AD21" s="72">
        <v>0</v>
      </c>
      <c r="AE21" s="72">
        <v>0</v>
      </c>
      <c r="AF21" s="71">
        <v>26600</v>
      </c>
      <c r="AG21" s="71">
        <f t="shared" si="9"/>
        <v>13592.6</v>
      </c>
      <c r="AH21" s="103">
        <v>8734.056</v>
      </c>
      <c r="AI21" s="103">
        <f t="shared" si="10"/>
        <v>236350.256</v>
      </c>
    </row>
    <row r="22" ht="31" customHeight="1" spans="1:35">
      <c r="A22" s="60" t="s">
        <v>57</v>
      </c>
      <c r="B22" s="99" t="s">
        <v>196</v>
      </c>
      <c r="C22" s="100" t="s">
        <v>211</v>
      </c>
      <c r="D22" s="101">
        <f t="shared" si="0"/>
        <v>8.042</v>
      </c>
      <c r="E22" s="62">
        <f t="shared" si="1"/>
        <v>8.039</v>
      </c>
      <c r="F22" s="62">
        <f t="shared" si="2"/>
        <v>0.771</v>
      </c>
      <c r="G22" s="72">
        <v>0</v>
      </c>
      <c r="H22" s="72">
        <v>0.771</v>
      </c>
      <c r="I22" s="62">
        <f t="shared" si="3"/>
        <v>0</v>
      </c>
      <c r="J22" s="72">
        <v>0</v>
      </c>
      <c r="K22" s="62">
        <f t="shared" si="4"/>
        <v>7.268</v>
      </c>
      <c r="L22" s="72">
        <v>0</v>
      </c>
      <c r="M22" s="72">
        <v>0</v>
      </c>
      <c r="N22" s="72">
        <v>7.268</v>
      </c>
      <c r="O22" s="62">
        <f t="shared" si="5"/>
        <v>0</v>
      </c>
      <c r="P22" s="72">
        <v>0</v>
      </c>
      <c r="Q22" s="72">
        <v>0</v>
      </c>
      <c r="R22" s="72">
        <v>0</v>
      </c>
      <c r="S22" s="72">
        <v>0</v>
      </c>
      <c r="T22" s="72">
        <v>0</v>
      </c>
      <c r="U22" s="71">
        <v>53200</v>
      </c>
      <c r="V22" s="71">
        <f t="shared" si="6"/>
        <v>427674.8</v>
      </c>
      <c r="W22" s="62">
        <f t="shared" si="7"/>
        <v>0.003</v>
      </c>
      <c r="X22" s="72">
        <v>0.003</v>
      </c>
      <c r="Y22" s="72">
        <v>0</v>
      </c>
      <c r="Z22" s="72">
        <v>0</v>
      </c>
      <c r="AA22" s="72">
        <v>0</v>
      </c>
      <c r="AB22" s="62">
        <f t="shared" si="8"/>
        <v>0</v>
      </c>
      <c r="AC22" s="72">
        <v>0</v>
      </c>
      <c r="AD22" s="72">
        <v>0</v>
      </c>
      <c r="AE22" s="72">
        <v>0</v>
      </c>
      <c r="AF22" s="71">
        <v>26600</v>
      </c>
      <c r="AG22" s="71">
        <f t="shared" si="9"/>
        <v>79.8</v>
      </c>
      <c r="AH22" s="103">
        <v>14118.624</v>
      </c>
      <c r="AI22" s="103">
        <f t="shared" si="10"/>
        <v>441873.224</v>
      </c>
    </row>
    <row r="23" ht="31" customHeight="1" spans="1:35">
      <c r="A23" s="60" t="s">
        <v>57</v>
      </c>
      <c r="B23" s="99" t="s">
        <v>196</v>
      </c>
      <c r="C23" s="100" t="s">
        <v>212</v>
      </c>
      <c r="D23" s="101">
        <f t="shared" si="0"/>
        <v>3.69</v>
      </c>
      <c r="E23" s="62">
        <f t="shared" si="1"/>
        <v>3.69</v>
      </c>
      <c r="F23" s="62">
        <f t="shared" si="2"/>
        <v>0.006</v>
      </c>
      <c r="G23" s="72">
        <v>0.006</v>
      </c>
      <c r="H23" s="72">
        <v>0</v>
      </c>
      <c r="I23" s="62">
        <f t="shared" si="3"/>
        <v>0</v>
      </c>
      <c r="J23" s="72">
        <v>0</v>
      </c>
      <c r="K23" s="62">
        <f t="shared" si="4"/>
        <v>3.684</v>
      </c>
      <c r="L23" s="72">
        <v>3.684</v>
      </c>
      <c r="M23" s="72">
        <v>0</v>
      </c>
      <c r="N23" s="72">
        <v>0</v>
      </c>
      <c r="O23" s="62">
        <f t="shared" si="5"/>
        <v>0</v>
      </c>
      <c r="P23" s="72">
        <v>0</v>
      </c>
      <c r="Q23" s="72">
        <v>0</v>
      </c>
      <c r="R23" s="72">
        <v>0</v>
      </c>
      <c r="S23" s="72">
        <v>0</v>
      </c>
      <c r="T23" s="72">
        <v>0</v>
      </c>
      <c r="U23" s="71">
        <v>53200</v>
      </c>
      <c r="V23" s="71">
        <f t="shared" si="6"/>
        <v>196308</v>
      </c>
      <c r="W23" s="62">
        <f t="shared" si="7"/>
        <v>0</v>
      </c>
      <c r="X23" s="72">
        <v>0</v>
      </c>
      <c r="Y23" s="72">
        <v>0</v>
      </c>
      <c r="Z23" s="72">
        <v>0</v>
      </c>
      <c r="AA23" s="72">
        <v>0</v>
      </c>
      <c r="AB23" s="62">
        <f t="shared" si="8"/>
        <v>0</v>
      </c>
      <c r="AC23" s="72">
        <v>0</v>
      </c>
      <c r="AD23" s="72">
        <v>0</v>
      </c>
      <c r="AE23" s="72">
        <v>0</v>
      </c>
      <c r="AF23" s="71">
        <v>26600</v>
      </c>
      <c r="AG23" s="71">
        <f t="shared" si="9"/>
        <v>0</v>
      </c>
      <c r="AH23" s="103">
        <v>16586.064</v>
      </c>
      <c r="AI23" s="103">
        <f t="shared" si="10"/>
        <v>212894.064</v>
      </c>
    </row>
    <row r="24" ht="31" customHeight="1" spans="1:35">
      <c r="A24" s="60" t="s">
        <v>57</v>
      </c>
      <c r="B24" s="99" t="s">
        <v>196</v>
      </c>
      <c r="C24" s="100" t="s">
        <v>213</v>
      </c>
      <c r="D24" s="101">
        <f t="shared" si="0"/>
        <v>3.171</v>
      </c>
      <c r="E24" s="62">
        <f t="shared" si="1"/>
        <v>3.171</v>
      </c>
      <c r="F24" s="62">
        <f t="shared" si="2"/>
        <v>1.166</v>
      </c>
      <c r="G24" s="72">
        <v>0</v>
      </c>
      <c r="H24" s="72">
        <v>1.166</v>
      </c>
      <c r="I24" s="62">
        <f t="shared" si="3"/>
        <v>0</v>
      </c>
      <c r="J24" s="72">
        <v>0</v>
      </c>
      <c r="K24" s="62">
        <f t="shared" si="4"/>
        <v>2.005</v>
      </c>
      <c r="L24" s="72">
        <v>0</v>
      </c>
      <c r="M24" s="72">
        <v>0</v>
      </c>
      <c r="N24" s="72">
        <v>2.005</v>
      </c>
      <c r="O24" s="62">
        <f t="shared" si="5"/>
        <v>0</v>
      </c>
      <c r="P24" s="72">
        <v>0</v>
      </c>
      <c r="Q24" s="72">
        <v>0</v>
      </c>
      <c r="R24" s="72">
        <v>0</v>
      </c>
      <c r="S24" s="72">
        <v>0</v>
      </c>
      <c r="T24" s="72">
        <v>0</v>
      </c>
      <c r="U24" s="71">
        <v>53200</v>
      </c>
      <c r="V24" s="71">
        <f t="shared" si="6"/>
        <v>168697.2</v>
      </c>
      <c r="W24" s="62">
        <f t="shared" si="7"/>
        <v>0</v>
      </c>
      <c r="X24" s="72">
        <v>0</v>
      </c>
      <c r="Y24" s="72">
        <v>0</v>
      </c>
      <c r="Z24" s="72">
        <v>0</v>
      </c>
      <c r="AA24" s="72">
        <v>0</v>
      </c>
      <c r="AB24" s="62">
        <f t="shared" si="8"/>
        <v>0</v>
      </c>
      <c r="AC24" s="72">
        <v>0</v>
      </c>
      <c r="AD24" s="72">
        <v>0</v>
      </c>
      <c r="AE24" s="72">
        <v>0</v>
      </c>
      <c r="AF24" s="71">
        <v>26600</v>
      </c>
      <c r="AG24" s="71">
        <f t="shared" si="9"/>
        <v>0</v>
      </c>
      <c r="AH24" s="103">
        <v>5176.104</v>
      </c>
      <c r="AI24" s="103">
        <f t="shared" si="10"/>
        <v>173873.304</v>
      </c>
    </row>
    <row r="25" ht="31" customHeight="1" spans="1:35">
      <c r="A25" s="60" t="s">
        <v>57</v>
      </c>
      <c r="B25" s="99" t="s">
        <v>196</v>
      </c>
      <c r="C25" s="100" t="s">
        <v>214</v>
      </c>
      <c r="D25" s="101">
        <f t="shared" si="0"/>
        <v>2.397</v>
      </c>
      <c r="E25" s="62">
        <f t="shared" si="1"/>
        <v>2.397</v>
      </c>
      <c r="F25" s="62">
        <f t="shared" si="2"/>
        <v>0.742</v>
      </c>
      <c r="G25" s="72">
        <v>0</v>
      </c>
      <c r="H25" s="72">
        <v>0.742</v>
      </c>
      <c r="I25" s="62">
        <f t="shared" si="3"/>
        <v>0</v>
      </c>
      <c r="J25" s="72">
        <v>0</v>
      </c>
      <c r="K25" s="62">
        <f t="shared" si="4"/>
        <v>1.543</v>
      </c>
      <c r="L25" s="72">
        <v>0</v>
      </c>
      <c r="M25" s="72">
        <v>0</v>
      </c>
      <c r="N25" s="72">
        <v>1.543</v>
      </c>
      <c r="O25" s="62">
        <f t="shared" si="5"/>
        <v>0.112</v>
      </c>
      <c r="P25" s="72">
        <v>0</v>
      </c>
      <c r="Q25" s="72">
        <v>0</v>
      </c>
      <c r="R25" s="72">
        <v>0</v>
      </c>
      <c r="S25" s="72">
        <v>0</v>
      </c>
      <c r="T25" s="72">
        <v>0.112</v>
      </c>
      <c r="U25" s="71">
        <v>53200</v>
      </c>
      <c r="V25" s="71">
        <f t="shared" si="6"/>
        <v>127520.4</v>
      </c>
      <c r="W25" s="62">
        <f t="shared" si="7"/>
        <v>0</v>
      </c>
      <c r="X25" s="72">
        <v>0</v>
      </c>
      <c r="Y25" s="72">
        <v>0</v>
      </c>
      <c r="Z25" s="72">
        <v>0</v>
      </c>
      <c r="AA25" s="72">
        <v>0</v>
      </c>
      <c r="AB25" s="62">
        <f t="shared" si="8"/>
        <v>0</v>
      </c>
      <c r="AC25" s="72">
        <v>0</v>
      </c>
      <c r="AD25" s="72">
        <v>0</v>
      </c>
      <c r="AE25" s="72">
        <v>0</v>
      </c>
      <c r="AF25" s="71">
        <v>26600</v>
      </c>
      <c r="AG25" s="71">
        <f t="shared" si="9"/>
        <v>0</v>
      </c>
      <c r="AH25" s="103">
        <v>3774.648</v>
      </c>
      <c r="AI25" s="103">
        <f t="shared" si="10"/>
        <v>131295.048</v>
      </c>
    </row>
    <row r="26" ht="31" customHeight="1" spans="1:35">
      <c r="A26" s="60" t="s">
        <v>57</v>
      </c>
      <c r="B26" s="99" t="s">
        <v>196</v>
      </c>
      <c r="C26" s="100" t="s">
        <v>215</v>
      </c>
      <c r="D26" s="101">
        <f t="shared" si="0"/>
        <v>0.208</v>
      </c>
      <c r="E26" s="62">
        <f t="shared" si="1"/>
        <v>0.208</v>
      </c>
      <c r="F26" s="62">
        <f t="shared" si="2"/>
        <v>0.208</v>
      </c>
      <c r="G26" s="72">
        <v>0</v>
      </c>
      <c r="H26" s="72">
        <v>0.208</v>
      </c>
      <c r="I26" s="62">
        <f t="shared" si="3"/>
        <v>0</v>
      </c>
      <c r="J26" s="72">
        <v>0</v>
      </c>
      <c r="K26" s="62">
        <f t="shared" si="4"/>
        <v>0</v>
      </c>
      <c r="L26" s="72">
        <v>0</v>
      </c>
      <c r="M26" s="72">
        <v>0</v>
      </c>
      <c r="N26" s="72">
        <v>0</v>
      </c>
      <c r="O26" s="62">
        <f t="shared" si="5"/>
        <v>0</v>
      </c>
      <c r="P26" s="72">
        <v>0</v>
      </c>
      <c r="Q26" s="72">
        <v>0</v>
      </c>
      <c r="R26" s="72">
        <v>0</v>
      </c>
      <c r="S26" s="72">
        <v>0</v>
      </c>
      <c r="T26" s="72">
        <v>0</v>
      </c>
      <c r="U26" s="71">
        <v>53200</v>
      </c>
      <c r="V26" s="71">
        <f t="shared" si="6"/>
        <v>11065.6</v>
      </c>
      <c r="W26" s="62">
        <f t="shared" si="7"/>
        <v>0</v>
      </c>
      <c r="X26" s="72">
        <v>0</v>
      </c>
      <c r="Y26" s="72">
        <v>0</v>
      </c>
      <c r="Z26" s="72">
        <v>0</v>
      </c>
      <c r="AA26" s="72">
        <v>0</v>
      </c>
      <c r="AB26" s="62">
        <f t="shared" si="8"/>
        <v>0</v>
      </c>
      <c r="AC26" s="72">
        <v>0</v>
      </c>
      <c r="AD26" s="72">
        <v>0</v>
      </c>
      <c r="AE26" s="72">
        <v>0</v>
      </c>
      <c r="AF26" s="71">
        <v>26600</v>
      </c>
      <c r="AG26" s="71">
        <f t="shared" si="9"/>
        <v>0</v>
      </c>
      <c r="AH26" s="103">
        <v>279.552</v>
      </c>
      <c r="AI26" s="103">
        <f t="shared" si="10"/>
        <v>11345.152</v>
      </c>
    </row>
    <row r="27" ht="31" customHeight="1" spans="1:35">
      <c r="A27" s="60" t="s">
        <v>57</v>
      </c>
      <c r="B27" s="99" t="s">
        <v>196</v>
      </c>
      <c r="C27" s="100" t="s">
        <v>216</v>
      </c>
      <c r="D27" s="101">
        <f t="shared" si="0"/>
        <v>14.934</v>
      </c>
      <c r="E27" s="62">
        <f t="shared" si="1"/>
        <v>14.216</v>
      </c>
      <c r="F27" s="62">
        <f t="shared" si="2"/>
        <v>4.901</v>
      </c>
      <c r="G27" s="72">
        <v>2.583</v>
      </c>
      <c r="H27" s="72">
        <v>2.318</v>
      </c>
      <c r="I27" s="62">
        <f t="shared" si="3"/>
        <v>0</v>
      </c>
      <c r="J27" s="72">
        <v>0</v>
      </c>
      <c r="K27" s="62">
        <f t="shared" si="4"/>
        <v>9.315</v>
      </c>
      <c r="L27" s="72">
        <v>1.536</v>
      </c>
      <c r="M27" s="72">
        <v>0</v>
      </c>
      <c r="N27" s="72">
        <v>7.779</v>
      </c>
      <c r="O27" s="62">
        <f t="shared" si="5"/>
        <v>0</v>
      </c>
      <c r="P27" s="72">
        <v>0</v>
      </c>
      <c r="Q27" s="72">
        <v>0</v>
      </c>
      <c r="R27" s="72">
        <v>0</v>
      </c>
      <c r="S27" s="72">
        <v>0</v>
      </c>
      <c r="T27" s="72">
        <v>0</v>
      </c>
      <c r="U27" s="71">
        <v>53200</v>
      </c>
      <c r="V27" s="71">
        <f t="shared" si="6"/>
        <v>756291.2</v>
      </c>
      <c r="W27" s="62">
        <f t="shared" si="7"/>
        <v>0.718</v>
      </c>
      <c r="X27" s="72">
        <v>0.718</v>
      </c>
      <c r="Y27" s="72">
        <v>0</v>
      </c>
      <c r="Z27" s="72">
        <v>0</v>
      </c>
      <c r="AA27" s="72">
        <v>0</v>
      </c>
      <c r="AB27" s="62">
        <f t="shared" si="8"/>
        <v>0</v>
      </c>
      <c r="AC27" s="72">
        <v>0</v>
      </c>
      <c r="AD27" s="72">
        <v>0</v>
      </c>
      <c r="AE27" s="72">
        <v>0</v>
      </c>
      <c r="AF27" s="71">
        <v>26600</v>
      </c>
      <c r="AG27" s="71">
        <f t="shared" si="9"/>
        <v>19098.8</v>
      </c>
      <c r="AH27" s="103">
        <v>27501.144</v>
      </c>
      <c r="AI27" s="103">
        <f t="shared" si="10"/>
        <v>802891.144</v>
      </c>
    </row>
    <row r="28" customFormat="1" ht="31" customHeight="1" spans="1:35">
      <c r="A28" s="60" t="s">
        <v>57</v>
      </c>
      <c r="B28" s="99" t="s">
        <v>196</v>
      </c>
      <c r="C28" s="100" t="s">
        <v>217</v>
      </c>
      <c r="D28" s="101">
        <v>3.136</v>
      </c>
      <c r="E28" s="62">
        <v>3.136</v>
      </c>
      <c r="F28" s="62">
        <v>1.933</v>
      </c>
      <c r="G28" s="72">
        <v>0.821</v>
      </c>
      <c r="H28" s="72">
        <v>1.112</v>
      </c>
      <c r="I28" s="62">
        <v>0</v>
      </c>
      <c r="J28" s="72">
        <v>0</v>
      </c>
      <c r="K28" s="62">
        <v>1.203</v>
      </c>
      <c r="L28" s="72">
        <v>0</v>
      </c>
      <c r="M28" s="72">
        <v>0.069</v>
      </c>
      <c r="N28" s="72">
        <v>1.134</v>
      </c>
      <c r="O28" s="62">
        <v>0</v>
      </c>
      <c r="P28" s="72">
        <v>0</v>
      </c>
      <c r="Q28" s="72">
        <v>0</v>
      </c>
      <c r="R28" s="72">
        <v>0</v>
      </c>
      <c r="S28" s="72">
        <v>0</v>
      </c>
      <c r="T28" s="72">
        <v>0</v>
      </c>
      <c r="U28" s="71">
        <v>53200</v>
      </c>
      <c r="V28" s="71">
        <v>166835.2</v>
      </c>
      <c r="W28" s="62">
        <v>0</v>
      </c>
      <c r="X28" s="72">
        <v>0</v>
      </c>
      <c r="Y28" s="72">
        <v>0</v>
      </c>
      <c r="Z28" s="72">
        <v>0</v>
      </c>
      <c r="AA28" s="72">
        <v>0</v>
      </c>
      <c r="AB28" s="62">
        <v>0</v>
      </c>
      <c r="AC28" s="72">
        <v>0</v>
      </c>
      <c r="AD28" s="72">
        <v>0</v>
      </c>
      <c r="AE28" s="72">
        <v>0</v>
      </c>
      <c r="AF28" s="71">
        <v>26600</v>
      </c>
      <c r="AG28" s="71">
        <v>0</v>
      </c>
      <c r="AH28" s="103">
        <v>4970.352</v>
      </c>
      <c r="AI28" s="103">
        <v>171805.552</v>
      </c>
    </row>
    <row r="29" ht="31" customHeight="1" spans="1:35">
      <c r="A29" s="60" t="s">
        <v>57</v>
      </c>
      <c r="B29" s="99" t="s">
        <v>196</v>
      </c>
      <c r="C29" s="100" t="s">
        <v>218</v>
      </c>
      <c r="D29" s="101">
        <f t="shared" ref="D29:D38" si="11">E29+W29+AB29</f>
        <v>0.601</v>
      </c>
      <c r="E29" s="62">
        <f t="shared" ref="E29:E38" si="12">F29+I29+K29+O29</f>
        <v>0.601</v>
      </c>
      <c r="F29" s="62">
        <f t="shared" ref="F29:F38" si="13">G29+H29</f>
        <v>0.601</v>
      </c>
      <c r="G29" s="72">
        <v>0.601</v>
      </c>
      <c r="H29" s="72">
        <v>0</v>
      </c>
      <c r="I29" s="62">
        <f t="shared" ref="I29:I38" si="14">J29</f>
        <v>0</v>
      </c>
      <c r="J29" s="72">
        <v>0</v>
      </c>
      <c r="K29" s="62">
        <f t="shared" ref="K29:K38" si="15">L29+M29+N29</f>
        <v>0</v>
      </c>
      <c r="L29" s="72">
        <v>0</v>
      </c>
      <c r="M29" s="72">
        <v>0</v>
      </c>
      <c r="N29" s="72">
        <v>0</v>
      </c>
      <c r="O29" s="62">
        <f t="shared" ref="O29:O38" si="16">P29+Q29+R29+S29+T29</f>
        <v>0</v>
      </c>
      <c r="P29" s="72">
        <v>0</v>
      </c>
      <c r="Q29" s="72">
        <v>0</v>
      </c>
      <c r="R29" s="72">
        <v>0</v>
      </c>
      <c r="S29" s="72">
        <v>0</v>
      </c>
      <c r="T29" s="72">
        <v>0</v>
      </c>
      <c r="U29" s="71">
        <v>53200</v>
      </c>
      <c r="V29" s="71">
        <f t="shared" ref="V29:V38" si="17">E29*U29</f>
        <v>31973.2</v>
      </c>
      <c r="W29" s="62">
        <f t="shared" ref="W29:W38" si="18">X29+Y29+Z29+AA29</f>
        <v>0</v>
      </c>
      <c r="X29" s="72">
        <v>0</v>
      </c>
      <c r="Y29" s="72">
        <v>0</v>
      </c>
      <c r="Z29" s="72">
        <v>0</v>
      </c>
      <c r="AA29" s="72">
        <v>0</v>
      </c>
      <c r="AB29" s="62">
        <f t="shared" ref="AB29:AB38" si="19">AC29+AD29+AE29</f>
        <v>0</v>
      </c>
      <c r="AC29" s="72">
        <v>0</v>
      </c>
      <c r="AD29" s="72">
        <v>0</v>
      </c>
      <c r="AE29" s="72">
        <v>0</v>
      </c>
      <c r="AF29" s="71">
        <v>26600</v>
      </c>
      <c r="AG29" s="71">
        <f t="shared" ref="AG29:AG38" si="20">W29*AF29+AB29*AF29</f>
        <v>0</v>
      </c>
      <c r="AH29" s="103">
        <v>807.744</v>
      </c>
      <c r="AI29" s="103">
        <f t="shared" ref="AI29:AI38" si="21">V29+AG29+AH29</f>
        <v>32780.944</v>
      </c>
    </row>
    <row r="30" ht="31" customHeight="1" spans="1:35">
      <c r="A30" s="60" t="s">
        <v>57</v>
      </c>
      <c r="B30" s="99" t="s">
        <v>196</v>
      </c>
      <c r="C30" s="100" t="s">
        <v>219</v>
      </c>
      <c r="D30" s="101">
        <f t="shared" si="11"/>
        <v>4.526</v>
      </c>
      <c r="E30" s="62">
        <f t="shared" si="12"/>
        <v>4.526</v>
      </c>
      <c r="F30" s="62">
        <f t="shared" si="13"/>
        <v>0.475</v>
      </c>
      <c r="G30" s="72">
        <v>0</v>
      </c>
      <c r="H30" s="72">
        <v>0.475</v>
      </c>
      <c r="I30" s="62">
        <f t="shared" si="14"/>
        <v>0</v>
      </c>
      <c r="J30" s="72">
        <v>0</v>
      </c>
      <c r="K30" s="62">
        <f t="shared" si="15"/>
        <v>4.051</v>
      </c>
      <c r="L30" s="72">
        <v>0</v>
      </c>
      <c r="M30" s="72">
        <v>0</v>
      </c>
      <c r="N30" s="72">
        <v>4.051</v>
      </c>
      <c r="O30" s="62">
        <f t="shared" si="16"/>
        <v>0</v>
      </c>
      <c r="P30" s="72">
        <v>0</v>
      </c>
      <c r="Q30" s="72">
        <v>0</v>
      </c>
      <c r="R30" s="72">
        <v>0</v>
      </c>
      <c r="S30" s="72">
        <v>0</v>
      </c>
      <c r="T30" s="72">
        <v>0</v>
      </c>
      <c r="U30" s="71">
        <v>53200</v>
      </c>
      <c r="V30" s="71">
        <f t="shared" si="17"/>
        <v>240783.2</v>
      </c>
      <c r="W30" s="62">
        <f t="shared" si="18"/>
        <v>0</v>
      </c>
      <c r="X30" s="72">
        <v>0</v>
      </c>
      <c r="Y30" s="72">
        <v>0</v>
      </c>
      <c r="Z30" s="72">
        <v>0</v>
      </c>
      <c r="AA30" s="72">
        <v>0</v>
      </c>
      <c r="AB30" s="62">
        <f t="shared" si="19"/>
        <v>0</v>
      </c>
      <c r="AC30" s="72">
        <v>0</v>
      </c>
      <c r="AD30" s="72">
        <v>0</v>
      </c>
      <c r="AE30" s="72">
        <v>0</v>
      </c>
      <c r="AF30" s="71">
        <v>26600</v>
      </c>
      <c r="AG30" s="71">
        <f t="shared" si="20"/>
        <v>0</v>
      </c>
      <c r="AH30" s="103">
        <v>7930.2</v>
      </c>
      <c r="AI30" s="103">
        <f t="shared" si="21"/>
        <v>248713.4</v>
      </c>
    </row>
    <row r="31" ht="31" customHeight="1" spans="1:35">
      <c r="A31" s="60" t="s">
        <v>57</v>
      </c>
      <c r="B31" s="99" t="s">
        <v>196</v>
      </c>
      <c r="C31" s="100" t="s">
        <v>220</v>
      </c>
      <c r="D31" s="101">
        <f t="shared" si="11"/>
        <v>1.109</v>
      </c>
      <c r="E31" s="62">
        <f t="shared" si="12"/>
        <v>1.109</v>
      </c>
      <c r="F31" s="62">
        <f t="shared" si="13"/>
        <v>1.109</v>
      </c>
      <c r="G31" s="72">
        <v>1.109</v>
      </c>
      <c r="H31" s="72">
        <v>0</v>
      </c>
      <c r="I31" s="62">
        <f t="shared" si="14"/>
        <v>0</v>
      </c>
      <c r="J31" s="72">
        <v>0</v>
      </c>
      <c r="K31" s="62">
        <f t="shared" si="15"/>
        <v>0</v>
      </c>
      <c r="L31" s="72">
        <v>0</v>
      </c>
      <c r="M31" s="72">
        <v>0</v>
      </c>
      <c r="N31" s="72">
        <v>0</v>
      </c>
      <c r="O31" s="62">
        <f t="shared" si="16"/>
        <v>0</v>
      </c>
      <c r="P31" s="72">
        <v>0</v>
      </c>
      <c r="Q31" s="72">
        <v>0</v>
      </c>
      <c r="R31" s="72">
        <v>0</v>
      </c>
      <c r="S31" s="72">
        <v>0</v>
      </c>
      <c r="T31" s="72">
        <v>0</v>
      </c>
      <c r="U31" s="71">
        <v>53200</v>
      </c>
      <c r="V31" s="71">
        <f t="shared" si="17"/>
        <v>58998.8</v>
      </c>
      <c r="W31" s="62">
        <f t="shared" si="18"/>
        <v>0</v>
      </c>
      <c r="X31" s="72">
        <v>0</v>
      </c>
      <c r="Y31" s="72">
        <v>0</v>
      </c>
      <c r="Z31" s="72">
        <v>0</v>
      </c>
      <c r="AA31" s="72">
        <v>0</v>
      </c>
      <c r="AB31" s="62">
        <f t="shared" si="19"/>
        <v>0</v>
      </c>
      <c r="AC31" s="72">
        <v>0</v>
      </c>
      <c r="AD31" s="72">
        <v>0</v>
      </c>
      <c r="AE31" s="72">
        <v>0</v>
      </c>
      <c r="AF31" s="71">
        <v>26600</v>
      </c>
      <c r="AG31" s="71">
        <f t="shared" si="20"/>
        <v>0</v>
      </c>
      <c r="AH31" s="103">
        <v>1490.496</v>
      </c>
      <c r="AI31" s="103">
        <f t="shared" si="21"/>
        <v>60489.296</v>
      </c>
    </row>
    <row r="32" ht="31" customHeight="1" spans="1:35">
      <c r="A32" s="60" t="s">
        <v>57</v>
      </c>
      <c r="B32" s="99" t="s">
        <v>196</v>
      </c>
      <c r="C32" s="100" t="s">
        <v>221</v>
      </c>
      <c r="D32" s="101">
        <f t="shared" si="11"/>
        <v>9.185</v>
      </c>
      <c r="E32" s="62">
        <f t="shared" si="12"/>
        <v>8.601</v>
      </c>
      <c r="F32" s="62">
        <f t="shared" si="13"/>
        <v>1.151</v>
      </c>
      <c r="G32" s="72">
        <v>0.812</v>
      </c>
      <c r="H32" s="72">
        <v>0.339</v>
      </c>
      <c r="I32" s="62">
        <f t="shared" si="14"/>
        <v>0</v>
      </c>
      <c r="J32" s="72">
        <v>0</v>
      </c>
      <c r="K32" s="62">
        <f t="shared" si="15"/>
        <v>7.388</v>
      </c>
      <c r="L32" s="72">
        <v>0</v>
      </c>
      <c r="M32" s="72">
        <v>0</v>
      </c>
      <c r="N32" s="72">
        <v>7.388</v>
      </c>
      <c r="O32" s="62">
        <f t="shared" si="16"/>
        <v>0.062</v>
      </c>
      <c r="P32" s="72">
        <v>0</v>
      </c>
      <c r="Q32" s="72">
        <v>0</v>
      </c>
      <c r="R32" s="72">
        <v>0</v>
      </c>
      <c r="S32" s="72">
        <v>0</v>
      </c>
      <c r="T32" s="72">
        <v>0.062</v>
      </c>
      <c r="U32" s="71">
        <v>53200</v>
      </c>
      <c r="V32" s="71">
        <f t="shared" si="17"/>
        <v>457573.2</v>
      </c>
      <c r="W32" s="62">
        <f t="shared" si="18"/>
        <v>0.584</v>
      </c>
      <c r="X32" s="72">
        <v>0.584</v>
      </c>
      <c r="Y32" s="72">
        <v>0</v>
      </c>
      <c r="Z32" s="72">
        <v>0</v>
      </c>
      <c r="AA32" s="72">
        <v>0</v>
      </c>
      <c r="AB32" s="62">
        <f t="shared" si="19"/>
        <v>0</v>
      </c>
      <c r="AC32" s="72">
        <v>0</v>
      </c>
      <c r="AD32" s="72">
        <v>0</v>
      </c>
      <c r="AE32" s="72">
        <v>0</v>
      </c>
      <c r="AF32" s="71">
        <v>26600</v>
      </c>
      <c r="AG32" s="71">
        <f t="shared" si="20"/>
        <v>15534.4</v>
      </c>
      <c r="AH32" s="103">
        <v>14845.344</v>
      </c>
      <c r="AI32" s="103">
        <f t="shared" si="21"/>
        <v>487952.944</v>
      </c>
    </row>
    <row r="33" ht="31" customHeight="1" spans="1:35">
      <c r="A33" s="60" t="s">
        <v>57</v>
      </c>
      <c r="B33" s="99" t="s">
        <v>196</v>
      </c>
      <c r="C33" s="100" t="s">
        <v>108</v>
      </c>
      <c r="D33" s="101">
        <f t="shared" si="11"/>
        <v>8.292</v>
      </c>
      <c r="E33" s="62">
        <f t="shared" si="12"/>
        <v>7.981</v>
      </c>
      <c r="F33" s="62">
        <f t="shared" si="13"/>
        <v>2.515</v>
      </c>
      <c r="G33" s="72">
        <v>0.974</v>
      </c>
      <c r="H33" s="72">
        <v>1.541</v>
      </c>
      <c r="I33" s="62">
        <f t="shared" si="14"/>
        <v>0</v>
      </c>
      <c r="J33" s="72">
        <v>0</v>
      </c>
      <c r="K33" s="62">
        <f t="shared" si="15"/>
        <v>5.399</v>
      </c>
      <c r="L33" s="72">
        <v>0</v>
      </c>
      <c r="M33" s="72">
        <v>0</v>
      </c>
      <c r="N33" s="72">
        <v>5.399</v>
      </c>
      <c r="O33" s="62">
        <f t="shared" si="16"/>
        <v>0.067</v>
      </c>
      <c r="P33" s="72">
        <v>0</v>
      </c>
      <c r="Q33" s="72">
        <v>0</v>
      </c>
      <c r="R33" s="72">
        <v>0</v>
      </c>
      <c r="S33" s="72">
        <v>0</v>
      </c>
      <c r="T33" s="72">
        <v>0.067</v>
      </c>
      <c r="U33" s="71">
        <v>53200</v>
      </c>
      <c r="V33" s="71">
        <f t="shared" si="17"/>
        <v>424589.2</v>
      </c>
      <c r="W33" s="62">
        <f t="shared" si="18"/>
        <v>0.311</v>
      </c>
      <c r="X33" s="72">
        <v>0.311</v>
      </c>
      <c r="Y33" s="72">
        <v>0</v>
      </c>
      <c r="Z33" s="72">
        <v>0</v>
      </c>
      <c r="AA33" s="72">
        <v>0</v>
      </c>
      <c r="AB33" s="62">
        <f t="shared" si="19"/>
        <v>0</v>
      </c>
      <c r="AC33" s="72">
        <v>0</v>
      </c>
      <c r="AD33" s="72">
        <v>0</v>
      </c>
      <c r="AE33" s="72">
        <v>0</v>
      </c>
      <c r="AF33" s="71">
        <v>26600</v>
      </c>
      <c r="AG33" s="71">
        <f t="shared" si="20"/>
        <v>8272.6</v>
      </c>
      <c r="AH33" s="103">
        <v>13098.36</v>
      </c>
      <c r="AI33" s="103">
        <f t="shared" si="21"/>
        <v>445960.16</v>
      </c>
    </row>
    <row r="34" ht="31" customHeight="1" spans="1:35">
      <c r="A34" s="60" t="s">
        <v>57</v>
      </c>
      <c r="B34" s="99" t="s">
        <v>196</v>
      </c>
      <c r="C34" s="100" t="s">
        <v>222</v>
      </c>
      <c r="D34" s="101">
        <f t="shared" si="11"/>
        <v>3.025</v>
      </c>
      <c r="E34" s="62">
        <f t="shared" si="12"/>
        <v>3.025</v>
      </c>
      <c r="F34" s="62">
        <f t="shared" si="13"/>
        <v>0</v>
      </c>
      <c r="G34" s="72">
        <v>0</v>
      </c>
      <c r="H34" s="72">
        <v>0</v>
      </c>
      <c r="I34" s="62">
        <f t="shared" si="14"/>
        <v>0</v>
      </c>
      <c r="J34" s="72">
        <v>0</v>
      </c>
      <c r="K34" s="62">
        <f t="shared" si="15"/>
        <v>3.025</v>
      </c>
      <c r="L34" s="72">
        <v>0</v>
      </c>
      <c r="M34" s="72">
        <v>0</v>
      </c>
      <c r="N34" s="72">
        <v>3.025</v>
      </c>
      <c r="O34" s="62">
        <f t="shared" si="16"/>
        <v>0</v>
      </c>
      <c r="P34" s="72">
        <v>0</v>
      </c>
      <c r="Q34" s="72">
        <v>0</v>
      </c>
      <c r="R34" s="72">
        <v>0</v>
      </c>
      <c r="S34" s="72">
        <v>0</v>
      </c>
      <c r="T34" s="72">
        <v>0</v>
      </c>
      <c r="U34" s="71">
        <v>53200</v>
      </c>
      <c r="V34" s="71">
        <f t="shared" si="17"/>
        <v>160930</v>
      </c>
      <c r="W34" s="62">
        <f t="shared" si="18"/>
        <v>0</v>
      </c>
      <c r="X34" s="72">
        <v>0</v>
      </c>
      <c r="Y34" s="72">
        <v>0</v>
      </c>
      <c r="Z34" s="72">
        <v>0</v>
      </c>
      <c r="AA34" s="72">
        <v>0</v>
      </c>
      <c r="AB34" s="62">
        <f t="shared" si="19"/>
        <v>0</v>
      </c>
      <c r="AC34" s="72">
        <v>0</v>
      </c>
      <c r="AD34" s="72">
        <v>0</v>
      </c>
      <c r="AE34" s="72">
        <v>0</v>
      </c>
      <c r="AF34" s="71">
        <v>26600</v>
      </c>
      <c r="AG34" s="71">
        <f t="shared" si="20"/>
        <v>0</v>
      </c>
      <c r="AH34" s="103">
        <v>5445</v>
      </c>
      <c r="AI34" s="103">
        <f t="shared" si="21"/>
        <v>166375</v>
      </c>
    </row>
    <row r="35" ht="31" customHeight="1" spans="1:35">
      <c r="A35" s="60" t="s">
        <v>57</v>
      </c>
      <c r="B35" s="99" t="s">
        <v>196</v>
      </c>
      <c r="C35" s="100" t="s">
        <v>223</v>
      </c>
      <c r="D35" s="101">
        <f t="shared" si="11"/>
        <v>0.059</v>
      </c>
      <c r="E35" s="62">
        <f t="shared" si="12"/>
        <v>0.059</v>
      </c>
      <c r="F35" s="62">
        <f t="shared" si="13"/>
        <v>0</v>
      </c>
      <c r="G35" s="72">
        <v>0</v>
      </c>
      <c r="H35" s="72">
        <v>0</v>
      </c>
      <c r="I35" s="62">
        <f t="shared" si="14"/>
        <v>0</v>
      </c>
      <c r="J35" s="72">
        <v>0</v>
      </c>
      <c r="K35" s="62">
        <f t="shared" si="15"/>
        <v>0</v>
      </c>
      <c r="L35" s="72">
        <v>0</v>
      </c>
      <c r="M35" s="72">
        <v>0</v>
      </c>
      <c r="N35" s="72">
        <v>0</v>
      </c>
      <c r="O35" s="62">
        <f t="shared" si="16"/>
        <v>0.059</v>
      </c>
      <c r="P35" s="72">
        <v>0.059</v>
      </c>
      <c r="Q35" s="72">
        <v>0</v>
      </c>
      <c r="R35" s="72">
        <v>0</v>
      </c>
      <c r="S35" s="72">
        <v>0</v>
      </c>
      <c r="T35" s="72">
        <v>0</v>
      </c>
      <c r="U35" s="71">
        <v>53200</v>
      </c>
      <c r="V35" s="71">
        <f t="shared" si="17"/>
        <v>3138.8</v>
      </c>
      <c r="W35" s="62">
        <f t="shared" si="18"/>
        <v>0</v>
      </c>
      <c r="X35" s="72">
        <v>0</v>
      </c>
      <c r="Y35" s="72">
        <v>0</v>
      </c>
      <c r="Z35" s="72">
        <v>0</v>
      </c>
      <c r="AA35" s="72">
        <v>0</v>
      </c>
      <c r="AB35" s="62">
        <f t="shared" si="19"/>
        <v>0</v>
      </c>
      <c r="AC35" s="72">
        <v>0</v>
      </c>
      <c r="AD35" s="72">
        <v>0</v>
      </c>
      <c r="AE35" s="72">
        <v>0</v>
      </c>
      <c r="AF35" s="71">
        <v>26600</v>
      </c>
      <c r="AG35" s="71">
        <f t="shared" si="20"/>
        <v>0</v>
      </c>
      <c r="AH35" s="103">
        <v>0</v>
      </c>
      <c r="AI35" s="103">
        <f t="shared" si="21"/>
        <v>3138.8</v>
      </c>
    </row>
    <row r="36" ht="31" customHeight="1" spans="1:35">
      <c r="A36" s="60" t="s">
        <v>57</v>
      </c>
      <c r="B36" s="99" t="s">
        <v>196</v>
      </c>
      <c r="C36" s="100" t="s">
        <v>224</v>
      </c>
      <c r="D36" s="101">
        <f t="shared" si="11"/>
        <v>2.73</v>
      </c>
      <c r="E36" s="62">
        <f t="shared" si="12"/>
        <v>2.73</v>
      </c>
      <c r="F36" s="62">
        <f t="shared" si="13"/>
        <v>2.408</v>
      </c>
      <c r="G36" s="72">
        <v>1.505</v>
      </c>
      <c r="H36" s="72">
        <v>0.903</v>
      </c>
      <c r="I36" s="62">
        <f t="shared" si="14"/>
        <v>0</v>
      </c>
      <c r="J36" s="72">
        <v>0</v>
      </c>
      <c r="K36" s="62">
        <f t="shared" si="15"/>
        <v>0.137</v>
      </c>
      <c r="L36" s="72">
        <v>0</v>
      </c>
      <c r="M36" s="72">
        <v>0.071</v>
      </c>
      <c r="N36" s="72">
        <v>0.066</v>
      </c>
      <c r="O36" s="62">
        <f t="shared" si="16"/>
        <v>0.185</v>
      </c>
      <c r="P36" s="72">
        <v>0</v>
      </c>
      <c r="Q36" s="72">
        <v>0</v>
      </c>
      <c r="R36" s="72">
        <v>0</v>
      </c>
      <c r="S36" s="72">
        <v>0.185</v>
      </c>
      <c r="T36" s="72">
        <v>0</v>
      </c>
      <c r="U36" s="71">
        <v>53200</v>
      </c>
      <c r="V36" s="71">
        <f t="shared" si="17"/>
        <v>145236</v>
      </c>
      <c r="W36" s="62">
        <f t="shared" si="18"/>
        <v>0</v>
      </c>
      <c r="X36" s="72">
        <v>0</v>
      </c>
      <c r="Y36" s="72">
        <v>0</v>
      </c>
      <c r="Z36" s="72">
        <v>0</v>
      </c>
      <c r="AA36" s="72">
        <v>0</v>
      </c>
      <c r="AB36" s="62">
        <f t="shared" si="19"/>
        <v>0</v>
      </c>
      <c r="AC36" s="72">
        <v>0</v>
      </c>
      <c r="AD36" s="72">
        <v>0</v>
      </c>
      <c r="AE36" s="72">
        <v>0</v>
      </c>
      <c r="AF36" s="71">
        <v>26600</v>
      </c>
      <c r="AG36" s="71">
        <f t="shared" si="20"/>
        <v>0</v>
      </c>
      <c r="AH36" s="103">
        <v>3695.952</v>
      </c>
      <c r="AI36" s="103">
        <f t="shared" si="21"/>
        <v>148931.952</v>
      </c>
    </row>
    <row r="37" ht="31" customHeight="1" spans="1:35">
      <c r="A37" s="60" t="s">
        <v>57</v>
      </c>
      <c r="B37" s="99" t="s">
        <v>196</v>
      </c>
      <c r="C37" s="100" t="s">
        <v>225</v>
      </c>
      <c r="D37" s="101">
        <f t="shared" si="11"/>
        <v>11.668</v>
      </c>
      <c r="E37" s="62">
        <f t="shared" si="12"/>
        <v>11.324</v>
      </c>
      <c r="F37" s="62">
        <f t="shared" si="13"/>
        <v>2.23</v>
      </c>
      <c r="G37" s="72">
        <v>2.115</v>
      </c>
      <c r="H37" s="72">
        <v>0.115</v>
      </c>
      <c r="I37" s="62">
        <f t="shared" si="14"/>
        <v>0</v>
      </c>
      <c r="J37" s="72">
        <v>0</v>
      </c>
      <c r="K37" s="62">
        <f t="shared" si="15"/>
        <v>8.437</v>
      </c>
      <c r="L37" s="72">
        <v>3.295</v>
      </c>
      <c r="M37" s="72">
        <v>0.32</v>
      </c>
      <c r="N37" s="72">
        <v>4.822</v>
      </c>
      <c r="O37" s="62">
        <f t="shared" si="16"/>
        <v>0.657</v>
      </c>
      <c r="P37" s="72">
        <v>0.409</v>
      </c>
      <c r="Q37" s="72">
        <v>0</v>
      </c>
      <c r="R37" s="72">
        <v>0</v>
      </c>
      <c r="S37" s="72">
        <v>0.146</v>
      </c>
      <c r="T37" s="72">
        <v>0.102</v>
      </c>
      <c r="U37" s="71">
        <v>53200</v>
      </c>
      <c r="V37" s="71">
        <f t="shared" si="17"/>
        <v>602436.8</v>
      </c>
      <c r="W37" s="62">
        <f t="shared" si="18"/>
        <v>0.344</v>
      </c>
      <c r="X37" s="72">
        <v>0.344</v>
      </c>
      <c r="Y37" s="72">
        <v>0</v>
      </c>
      <c r="Z37" s="72">
        <v>0</v>
      </c>
      <c r="AA37" s="72">
        <v>0</v>
      </c>
      <c r="AB37" s="62">
        <f t="shared" si="19"/>
        <v>0</v>
      </c>
      <c r="AC37" s="72">
        <v>0</v>
      </c>
      <c r="AD37" s="72">
        <v>0</v>
      </c>
      <c r="AE37" s="72">
        <v>0</v>
      </c>
      <c r="AF37" s="71">
        <v>26600</v>
      </c>
      <c r="AG37" s="71">
        <f t="shared" si="20"/>
        <v>9150.4</v>
      </c>
      <c r="AH37" s="103">
        <v>28040.22</v>
      </c>
      <c r="AI37" s="103">
        <f t="shared" si="21"/>
        <v>639627.42</v>
      </c>
    </row>
    <row r="38" ht="31" customHeight="1" spans="1:35">
      <c r="A38" s="60" t="s">
        <v>57</v>
      </c>
      <c r="B38" s="99" t="s">
        <v>196</v>
      </c>
      <c r="C38" s="100" t="s">
        <v>226</v>
      </c>
      <c r="D38" s="101">
        <f t="shared" si="11"/>
        <v>1.04</v>
      </c>
      <c r="E38" s="62">
        <f t="shared" si="12"/>
        <v>1.04</v>
      </c>
      <c r="F38" s="62">
        <f t="shared" si="13"/>
        <v>0</v>
      </c>
      <c r="G38" s="72">
        <v>0</v>
      </c>
      <c r="H38" s="72">
        <v>0</v>
      </c>
      <c r="I38" s="62">
        <f t="shared" si="14"/>
        <v>0</v>
      </c>
      <c r="J38" s="72">
        <v>0</v>
      </c>
      <c r="K38" s="62">
        <f t="shared" si="15"/>
        <v>1.04</v>
      </c>
      <c r="L38" s="72">
        <v>1.04</v>
      </c>
      <c r="M38" s="72">
        <v>0</v>
      </c>
      <c r="N38" s="72">
        <v>0</v>
      </c>
      <c r="O38" s="62">
        <f t="shared" si="16"/>
        <v>0</v>
      </c>
      <c r="P38" s="72">
        <v>0</v>
      </c>
      <c r="Q38" s="72">
        <v>0</v>
      </c>
      <c r="R38" s="72">
        <v>0</v>
      </c>
      <c r="S38" s="72">
        <v>0</v>
      </c>
      <c r="T38" s="72">
        <v>0</v>
      </c>
      <c r="U38" s="71">
        <v>53200</v>
      </c>
      <c r="V38" s="71">
        <f t="shared" si="17"/>
        <v>55328</v>
      </c>
      <c r="W38" s="62">
        <f t="shared" si="18"/>
        <v>0</v>
      </c>
      <c r="X38" s="72">
        <v>0</v>
      </c>
      <c r="Y38" s="72">
        <v>0</v>
      </c>
      <c r="Z38" s="72">
        <v>0</v>
      </c>
      <c r="AA38" s="72">
        <v>0</v>
      </c>
      <c r="AB38" s="62">
        <f t="shared" si="19"/>
        <v>0</v>
      </c>
      <c r="AC38" s="72">
        <v>0</v>
      </c>
      <c r="AD38" s="72">
        <v>0</v>
      </c>
      <c r="AE38" s="72">
        <v>0</v>
      </c>
      <c r="AF38" s="71">
        <v>26600</v>
      </c>
      <c r="AG38" s="71">
        <f t="shared" si="20"/>
        <v>0</v>
      </c>
      <c r="AH38" s="103">
        <v>4680</v>
      </c>
      <c r="AI38" s="103">
        <f t="shared" si="21"/>
        <v>60008</v>
      </c>
    </row>
    <row r="39" ht="31" customHeight="1" spans="1:35">
      <c r="A39" s="60" t="s">
        <v>57</v>
      </c>
      <c r="B39" s="99" t="s">
        <v>196</v>
      </c>
      <c r="C39" s="100" t="s">
        <v>227</v>
      </c>
      <c r="D39" s="101">
        <f t="shared" ref="D39:D70" si="22">E39+W39+AB39</f>
        <v>0.173</v>
      </c>
      <c r="E39" s="62">
        <f t="shared" ref="E39:E70" si="23">F39+I39+K39+O39</f>
        <v>0.173</v>
      </c>
      <c r="F39" s="62">
        <f t="shared" ref="F39:F70" si="24">G39+H39</f>
        <v>0.173</v>
      </c>
      <c r="G39" s="72">
        <v>0.173</v>
      </c>
      <c r="H39" s="72">
        <v>0</v>
      </c>
      <c r="I39" s="62">
        <f t="shared" ref="I39:I70" si="25">J39</f>
        <v>0</v>
      </c>
      <c r="J39" s="72">
        <v>0</v>
      </c>
      <c r="K39" s="62">
        <f t="shared" ref="K39:K70" si="26">L39+M39+N39</f>
        <v>0</v>
      </c>
      <c r="L39" s="72">
        <v>0</v>
      </c>
      <c r="M39" s="72">
        <v>0</v>
      </c>
      <c r="N39" s="72">
        <v>0</v>
      </c>
      <c r="O39" s="62">
        <f t="shared" ref="O39:O70" si="27">P39+Q39+R39+S39+T39</f>
        <v>0</v>
      </c>
      <c r="P39" s="72">
        <v>0</v>
      </c>
      <c r="Q39" s="72">
        <v>0</v>
      </c>
      <c r="R39" s="72">
        <v>0</v>
      </c>
      <c r="S39" s="72">
        <v>0</v>
      </c>
      <c r="T39" s="72">
        <v>0</v>
      </c>
      <c r="U39" s="71">
        <v>53200</v>
      </c>
      <c r="V39" s="71">
        <f t="shared" ref="V39:V70" si="28">E39*U39</f>
        <v>9203.6</v>
      </c>
      <c r="W39" s="62">
        <f t="shared" ref="W39:W70" si="29">X39+Y39+Z39+AA39</f>
        <v>0</v>
      </c>
      <c r="X39" s="72">
        <v>0</v>
      </c>
      <c r="Y39" s="72">
        <v>0</v>
      </c>
      <c r="Z39" s="72">
        <v>0</v>
      </c>
      <c r="AA39" s="72">
        <v>0</v>
      </c>
      <c r="AB39" s="62">
        <f t="shared" ref="AB39:AB70" si="30">AC39+AD39+AE39</f>
        <v>0</v>
      </c>
      <c r="AC39" s="72">
        <v>0</v>
      </c>
      <c r="AD39" s="72">
        <v>0</v>
      </c>
      <c r="AE39" s="72">
        <v>0</v>
      </c>
      <c r="AF39" s="71">
        <v>26600</v>
      </c>
      <c r="AG39" s="71">
        <f t="shared" ref="AG39:AG70" si="31">W39*AF39+AB39*AF39</f>
        <v>0</v>
      </c>
      <c r="AH39" s="103">
        <v>232.512</v>
      </c>
      <c r="AI39" s="103">
        <f t="shared" ref="AI39:AI70" si="32">V39+AG39+AH39</f>
        <v>9436.112</v>
      </c>
    </row>
    <row r="40" ht="31" customHeight="1" spans="1:35">
      <c r="A40" s="60" t="s">
        <v>57</v>
      </c>
      <c r="B40" s="99" t="s">
        <v>196</v>
      </c>
      <c r="C40" s="100" t="s">
        <v>228</v>
      </c>
      <c r="D40" s="101">
        <f t="shared" si="22"/>
        <v>12.015</v>
      </c>
      <c r="E40" s="62">
        <f t="shared" si="23"/>
        <v>12.015</v>
      </c>
      <c r="F40" s="62">
        <f t="shared" si="24"/>
        <v>1.776</v>
      </c>
      <c r="G40" s="72">
        <v>1.776</v>
      </c>
      <c r="H40" s="72">
        <v>0</v>
      </c>
      <c r="I40" s="62">
        <f t="shared" si="25"/>
        <v>0</v>
      </c>
      <c r="J40" s="72">
        <v>0</v>
      </c>
      <c r="K40" s="62">
        <f t="shared" si="26"/>
        <v>10.239</v>
      </c>
      <c r="L40" s="72">
        <v>0</v>
      </c>
      <c r="M40" s="72">
        <v>0</v>
      </c>
      <c r="N40" s="72">
        <v>10.239</v>
      </c>
      <c r="O40" s="62">
        <f t="shared" si="27"/>
        <v>0</v>
      </c>
      <c r="P40" s="72">
        <v>0</v>
      </c>
      <c r="Q40" s="72">
        <v>0</v>
      </c>
      <c r="R40" s="72">
        <v>0</v>
      </c>
      <c r="S40" s="72">
        <v>0</v>
      </c>
      <c r="T40" s="72">
        <v>0</v>
      </c>
      <c r="U40" s="71">
        <v>53200</v>
      </c>
      <c r="V40" s="71">
        <f t="shared" si="28"/>
        <v>639198</v>
      </c>
      <c r="W40" s="62">
        <f t="shared" si="29"/>
        <v>0</v>
      </c>
      <c r="X40" s="72">
        <v>0</v>
      </c>
      <c r="Y40" s="72">
        <v>0</v>
      </c>
      <c r="Z40" s="72">
        <v>0</v>
      </c>
      <c r="AA40" s="72">
        <v>0</v>
      </c>
      <c r="AB40" s="62">
        <f t="shared" si="30"/>
        <v>0</v>
      </c>
      <c r="AC40" s="72">
        <v>0</v>
      </c>
      <c r="AD40" s="72">
        <v>0</v>
      </c>
      <c r="AE40" s="72">
        <v>0</v>
      </c>
      <c r="AF40" s="71">
        <v>26600</v>
      </c>
      <c r="AG40" s="71">
        <f t="shared" si="31"/>
        <v>0</v>
      </c>
      <c r="AH40" s="103">
        <v>20817.144</v>
      </c>
      <c r="AI40" s="103">
        <f t="shared" si="32"/>
        <v>660015.144</v>
      </c>
    </row>
    <row r="41" ht="31" customHeight="1" spans="1:35">
      <c r="A41" s="60" t="s">
        <v>57</v>
      </c>
      <c r="B41" s="99" t="s">
        <v>196</v>
      </c>
      <c r="C41" s="100" t="s">
        <v>229</v>
      </c>
      <c r="D41" s="101">
        <f t="shared" si="22"/>
        <v>4.629</v>
      </c>
      <c r="E41" s="62">
        <f t="shared" si="23"/>
        <v>4.629</v>
      </c>
      <c r="F41" s="62">
        <f t="shared" si="24"/>
        <v>0</v>
      </c>
      <c r="G41" s="72">
        <v>0</v>
      </c>
      <c r="H41" s="72">
        <v>0</v>
      </c>
      <c r="I41" s="62">
        <f t="shared" si="25"/>
        <v>0</v>
      </c>
      <c r="J41" s="72">
        <v>0</v>
      </c>
      <c r="K41" s="62">
        <f t="shared" si="26"/>
        <v>4.629</v>
      </c>
      <c r="L41" s="72">
        <v>4.629</v>
      </c>
      <c r="M41" s="72">
        <v>0</v>
      </c>
      <c r="N41" s="72">
        <v>0</v>
      </c>
      <c r="O41" s="62">
        <f t="shared" si="27"/>
        <v>0</v>
      </c>
      <c r="P41" s="72">
        <v>0</v>
      </c>
      <c r="Q41" s="72">
        <v>0</v>
      </c>
      <c r="R41" s="72">
        <v>0</v>
      </c>
      <c r="S41" s="72">
        <v>0</v>
      </c>
      <c r="T41" s="72">
        <v>0</v>
      </c>
      <c r="U41" s="71">
        <v>53200</v>
      </c>
      <c r="V41" s="71">
        <f t="shared" si="28"/>
        <v>246262.8</v>
      </c>
      <c r="W41" s="62">
        <f t="shared" si="29"/>
        <v>0</v>
      </c>
      <c r="X41" s="72">
        <v>0</v>
      </c>
      <c r="Y41" s="72">
        <v>0</v>
      </c>
      <c r="Z41" s="72">
        <v>0</v>
      </c>
      <c r="AA41" s="72">
        <v>0</v>
      </c>
      <c r="AB41" s="62">
        <f t="shared" si="30"/>
        <v>0</v>
      </c>
      <c r="AC41" s="72">
        <v>0</v>
      </c>
      <c r="AD41" s="72">
        <v>0</v>
      </c>
      <c r="AE41" s="72">
        <v>0</v>
      </c>
      <c r="AF41" s="71">
        <v>26600</v>
      </c>
      <c r="AG41" s="71">
        <f t="shared" si="31"/>
        <v>0</v>
      </c>
      <c r="AH41" s="103">
        <v>20830.5</v>
      </c>
      <c r="AI41" s="103">
        <f t="shared" si="32"/>
        <v>267093.3</v>
      </c>
    </row>
    <row r="42" ht="31" customHeight="1" spans="1:35">
      <c r="A42" s="60" t="s">
        <v>57</v>
      </c>
      <c r="B42" s="99" t="s">
        <v>196</v>
      </c>
      <c r="C42" s="100" t="s">
        <v>230</v>
      </c>
      <c r="D42" s="101">
        <f t="shared" si="22"/>
        <v>5.9</v>
      </c>
      <c r="E42" s="62">
        <f t="shared" si="23"/>
        <v>5.9</v>
      </c>
      <c r="F42" s="62">
        <f t="shared" si="24"/>
        <v>2.567</v>
      </c>
      <c r="G42" s="72">
        <v>1.147</v>
      </c>
      <c r="H42" s="72">
        <v>1.42</v>
      </c>
      <c r="I42" s="62">
        <f t="shared" si="25"/>
        <v>0</v>
      </c>
      <c r="J42" s="72">
        <v>0</v>
      </c>
      <c r="K42" s="62">
        <f t="shared" si="26"/>
        <v>3.333</v>
      </c>
      <c r="L42" s="72">
        <v>0</v>
      </c>
      <c r="M42" s="72">
        <v>0.682</v>
      </c>
      <c r="N42" s="72">
        <v>2.651</v>
      </c>
      <c r="O42" s="62">
        <f t="shared" si="27"/>
        <v>0</v>
      </c>
      <c r="P42" s="72">
        <v>0</v>
      </c>
      <c r="Q42" s="72">
        <v>0</v>
      </c>
      <c r="R42" s="72">
        <v>0</v>
      </c>
      <c r="S42" s="72">
        <v>0</v>
      </c>
      <c r="T42" s="72">
        <v>0</v>
      </c>
      <c r="U42" s="71">
        <v>53200</v>
      </c>
      <c r="V42" s="71">
        <f t="shared" si="28"/>
        <v>313880</v>
      </c>
      <c r="W42" s="62">
        <f t="shared" si="29"/>
        <v>0</v>
      </c>
      <c r="X42" s="72">
        <v>0</v>
      </c>
      <c r="Y42" s="72">
        <v>0</v>
      </c>
      <c r="Z42" s="72">
        <v>0</v>
      </c>
      <c r="AA42" s="72">
        <v>0</v>
      </c>
      <c r="AB42" s="62">
        <f t="shared" si="30"/>
        <v>0</v>
      </c>
      <c r="AC42" s="72">
        <v>0</v>
      </c>
      <c r="AD42" s="72">
        <v>0</v>
      </c>
      <c r="AE42" s="72">
        <v>0</v>
      </c>
      <c r="AF42" s="71">
        <v>26600</v>
      </c>
      <c r="AG42" s="71">
        <f t="shared" si="31"/>
        <v>0</v>
      </c>
      <c r="AH42" s="103">
        <v>11495.448</v>
      </c>
      <c r="AI42" s="103">
        <f t="shared" si="32"/>
        <v>325375.448</v>
      </c>
    </row>
    <row r="43" ht="31" customHeight="1" spans="1:35">
      <c r="A43" s="60" t="s">
        <v>57</v>
      </c>
      <c r="B43" s="99" t="s">
        <v>196</v>
      </c>
      <c r="C43" s="100" t="s">
        <v>231</v>
      </c>
      <c r="D43" s="101">
        <f t="shared" si="22"/>
        <v>0.162</v>
      </c>
      <c r="E43" s="62">
        <f t="shared" si="23"/>
        <v>0.162</v>
      </c>
      <c r="F43" s="62">
        <f t="shared" si="24"/>
        <v>0.162</v>
      </c>
      <c r="G43" s="72">
        <v>0.162</v>
      </c>
      <c r="H43" s="72">
        <v>0</v>
      </c>
      <c r="I43" s="62">
        <f t="shared" si="25"/>
        <v>0</v>
      </c>
      <c r="J43" s="72">
        <v>0</v>
      </c>
      <c r="K43" s="62">
        <f t="shared" si="26"/>
        <v>0</v>
      </c>
      <c r="L43" s="72">
        <v>0</v>
      </c>
      <c r="M43" s="72">
        <v>0</v>
      </c>
      <c r="N43" s="72">
        <v>0</v>
      </c>
      <c r="O43" s="62">
        <f t="shared" si="27"/>
        <v>0</v>
      </c>
      <c r="P43" s="72">
        <v>0</v>
      </c>
      <c r="Q43" s="72">
        <v>0</v>
      </c>
      <c r="R43" s="72">
        <v>0</v>
      </c>
      <c r="S43" s="72">
        <v>0</v>
      </c>
      <c r="T43" s="72">
        <v>0</v>
      </c>
      <c r="U43" s="71">
        <v>53200</v>
      </c>
      <c r="V43" s="71">
        <f t="shared" si="28"/>
        <v>8618.4</v>
      </c>
      <c r="W43" s="62">
        <f t="shared" si="29"/>
        <v>0</v>
      </c>
      <c r="X43" s="72">
        <v>0</v>
      </c>
      <c r="Y43" s="72">
        <v>0</v>
      </c>
      <c r="Z43" s="72">
        <v>0</v>
      </c>
      <c r="AA43" s="72">
        <v>0</v>
      </c>
      <c r="AB43" s="62">
        <f t="shared" si="30"/>
        <v>0</v>
      </c>
      <c r="AC43" s="72">
        <v>0</v>
      </c>
      <c r="AD43" s="72">
        <v>0</v>
      </c>
      <c r="AE43" s="72">
        <v>0</v>
      </c>
      <c r="AF43" s="71">
        <v>26600</v>
      </c>
      <c r="AG43" s="71">
        <f t="shared" si="31"/>
        <v>0</v>
      </c>
      <c r="AH43" s="103">
        <v>217.728</v>
      </c>
      <c r="AI43" s="103">
        <f t="shared" si="32"/>
        <v>8836.128</v>
      </c>
    </row>
    <row r="44" ht="31" customHeight="1" spans="1:35">
      <c r="A44" s="60" t="s">
        <v>57</v>
      </c>
      <c r="B44" s="99" t="s">
        <v>196</v>
      </c>
      <c r="C44" s="100" t="s">
        <v>232</v>
      </c>
      <c r="D44" s="101">
        <f t="shared" si="22"/>
        <v>0.682</v>
      </c>
      <c r="E44" s="62">
        <f t="shared" si="23"/>
        <v>0.682</v>
      </c>
      <c r="F44" s="62">
        <f t="shared" si="24"/>
        <v>0.682</v>
      </c>
      <c r="G44" s="72">
        <v>0.682</v>
      </c>
      <c r="H44" s="72">
        <v>0</v>
      </c>
      <c r="I44" s="62">
        <f t="shared" si="25"/>
        <v>0</v>
      </c>
      <c r="J44" s="72">
        <v>0</v>
      </c>
      <c r="K44" s="62">
        <f t="shared" si="26"/>
        <v>0</v>
      </c>
      <c r="L44" s="72">
        <v>0</v>
      </c>
      <c r="M44" s="72">
        <v>0</v>
      </c>
      <c r="N44" s="72">
        <v>0</v>
      </c>
      <c r="O44" s="62">
        <f t="shared" si="27"/>
        <v>0</v>
      </c>
      <c r="P44" s="72">
        <v>0</v>
      </c>
      <c r="Q44" s="72">
        <v>0</v>
      </c>
      <c r="R44" s="72">
        <v>0</v>
      </c>
      <c r="S44" s="72">
        <v>0</v>
      </c>
      <c r="T44" s="72">
        <v>0</v>
      </c>
      <c r="U44" s="71">
        <v>53200</v>
      </c>
      <c r="V44" s="71">
        <f t="shared" si="28"/>
        <v>36282.4</v>
      </c>
      <c r="W44" s="62">
        <f t="shared" si="29"/>
        <v>0</v>
      </c>
      <c r="X44" s="72">
        <v>0</v>
      </c>
      <c r="Y44" s="72">
        <v>0</v>
      </c>
      <c r="Z44" s="72">
        <v>0</v>
      </c>
      <c r="AA44" s="72">
        <v>0</v>
      </c>
      <c r="AB44" s="62">
        <f t="shared" si="30"/>
        <v>0</v>
      </c>
      <c r="AC44" s="72">
        <v>0</v>
      </c>
      <c r="AD44" s="72">
        <v>0</v>
      </c>
      <c r="AE44" s="72">
        <v>0</v>
      </c>
      <c r="AF44" s="71">
        <v>26600</v>
      </c>
      <c r="AG44" s="71">
        <f t="shared" si="31"/>
        <v>0</v>
      </c>
      <c r="AH44" s="103">
        <v>916.608</v>
      </c>
      <c r="AI44" s="103">
        <f t="shared" si="32"/>
        <v>37199.008</v>
      </c>
    </row>
    <row r="45" ht="31" customHeight="1" spans="1:35">
      <c r="A45" s="60" t="s">
        <v>57</v>
      </c>
      <c r="B45" s="99" t="s">
        <v>196</v>
      </c>
      <c r="C45" s="100" t="s">
        <v>233</v>
      </c>
      <c r="D45" s="101">
        <f t="shared" si="22"/>
        <v>10.544</v>
      </c>
      <c r="E45" s="62">
        <f t="shared" si="23"/>
        <v>10.544</v>
      </c>
      <c r="F45" s="62">
        <f t="shared" si="24"/>
        <v>1.198</v>
      </c>
      <c r="G45" s="72">
        <v>0</v>
      </c>
      <c r="H45" s="72">
        <v>1.198</v>
      </c>
      <c r="I45" s="62">
        <f t="shared" si="25"/>
        <v>0</v>
      </c>
      <c r="J45" s="72">
        <v>0</v>
      </c>
      <c r="K45" s="62">
        <f t="shared" si="26"/>
        <v>9.346</v>
      </c>
      <c r="L45" s="72">
        <v>0</v>
      </c>
      <c r="M45" s="72">
        <v>0</v>
      </c>
      <c r="N45" s="72">
        <v>9.346</v>
      </c>
      <c r="O45" s="62">
        <f t="shared" si="27"/>
        <v>0</v>
      </c>
      <c r="P45" s="72">
        <v>0</v>
      </c>
      <c r="Q45" s="72">
        <v>0</v>
      </c>
      <c r="R45" s="72">
        <v>0</v>
      </c>
      <c r="S45" s="72">
        <v>0</v>
      </c>
      <c r="T45" s="72">
        <v>0</v>
      </c>
      <c r="U45" s="71">
        <v>53200</v>
      </c>
      <c r="V45" s="71">
        <f t="shared" si="28"/>
        <v>560940.8</v>
      </c>
      <c r="W45" s="62">
        <f t="shared" si="29"/>
        <v>0</v>
      </c>
      <c r="X45" s="72">
        <v>0</v>
      </c>
      <c r="Y45" s="72">
        <v>0</v>
      </c>
      <c r="Z45" s="72">
        <v>0</v>
      </c>
      <c r="AA45" s="72">
        <v>0</v>
      </c>
      <c r="AB45" s="62">
        <f t="shared" si="30"/>
        <v>0</v>
      </c>
      <c r="AC45" s="72">
        <v>0</v>
      </c>
      <c r="AD45" s="72">
        <v>0</v>
      </c>
      <c r="AE45" s="72">
        <v>0</v>
      </c>
      <c r="AF45" s="71">
        <v>26600</v>
      </c>
      <c r="AG45" s="71">
        <f t="shared" si="31"/>
        <v>0</v>
      </c>
      <c r="AH45" s="103">
        <v>18432.912</v>
      </c>
      <c r="AI45" s="103">
        <f t="shared" si="32"/>
        <v>579373.712</v>
      </c>
    </row>
    <row r="46" ht="31" customHeight="1" spans="1:35">
      <c r="A46" s="60" t="s">
        <v>57</v>
      </c>
      <c r="B46" s="99" t="s">
        <v>196</v>
      </c>
      <c r="C46" s="100" t="s">
        <v>234</v>
      </c>
      <c r="D46" s="101">
        <f t="shared" si="22"/>
        <v>7.506</v>
      </c>
      <c r="E46" s="62">
        <f t="shared" si="23"/>
        <v>7.506</v>
      </c>
      <c r="F46" s="62">
        <f t="shared" si="24"/>
        <v>1.376</v>
      </c>
      <c r="G46" s="72">
        <v>1.24</v>
      </c>
      <c r="H46" s="72">
        <v>0.136</v>
      </c>
      <c r="I46" s="62">
        <f t="shared" si="25"/>
        <v>0</v>
      </c>
      <c r="J46" s="72">
        <v>0</v>
      </c>
      <c r="K46" s="62">
        <f t="shared" si="26"/>
        <v>6.13</v>
      </c>
      <c r="L46" s="72">
        <v>3.778</v>
      </c>
      <c r="M46" s="72">
        <v>0</v>
      </c>
      <c r="N46" s="72">
        <v>2.352</v>
      </c>
      <c r="O46" s="62">
        <f t="shared" si="27"/>
        <v>0</v>
      </c>
      <c r="P46" s="72">
        <v>0</v>
      </c>
      <c r="Q46" s="72">
        <v>0</v>
      </c>
      <c r="R46" s="72">
        <v>0</v>
      </c>
      <c r="S46" s="72">
        <v>0</v>
      </c>
      <c r="T46" s="72">
        <v>0</v>
      </c>
      <c r="U46" s="71">
        <v>53200</v>
      </c>
      <c r="V46" s="71">
        <f t="shared" si="28"/>
        <v>399319.2</v>
      </c>
      <c r="W46" s="62">
        <f t="shared" si="29"/>
        <v>0</v>
      </c>
      <c r="X46" s="72">
        <v>0</v>
      </c>
      <c r="Y46" s="72">
        <v>0</v>
      </c>
      <c r="Z46" s="72">
        <v>0</v>
      </c>
      <c r="AA46" s="72">
        <v>0</v>
      </c>
      <c r="AB46" s="62">
        <f t="shared" si="30"/>
        <v>0</v>
      </c>
      <c r="AC46" s="72">
        <v>0</v>
      </c>
      <c r="AD46" s="72">
        <v>0</v>
      </c>
      <c r="AE46" s="72">
        <v>0</v>
      </c>
      <c r="AF46" s="71">
        <v>26600</v>
      </c>
      <c r="AG46" s="71">
        <f t="shared" si="31"/>
        <v>0</v>
      </c>
      <c r="AH46" s="103">
        <v>23083.944</v>
      </c>
      <c r="AI46" s="103">
        <f t="shared" si="32"/>
        <v>422403.144</v>
      </c>
    </row>
    <row r="47" ht="31" customHeight="1" spans="1:35">
      <c r="A47" s="60" t="s">
        <v>57</v>
      </c>
      <c r="B47" s="99" t="s">
        <v>196</v>
      </c>
      <c r="C47" s="100" t="s">
        <v>235</v>
      </c>
      <c r="D47" s="101">
        <f t="shared" si="22"/>
        <v>1.256</v>
      </c>
      <c r="E47" s="62">
        <f t="shared" si="23"/>
        <v>1.256</v>
      </c>
      <c r="F47" s="62">
        <f t="shared" si="24"/>
        <v>1.256</v>
      </c>
      <c r="G47" s="72">
        <v>1.256</v>
      </c>
      <c r="H47" s="72">
        <v>0</v>
      </c>
      <c r="I47" s="62">
        <f t="shared" si="25"/>
        <v>0</v>
      </c>
      <c r="J47" s="72">
        <v>0</v>
      </c>
      <c r="K47" s="62">
        <f t="shared" si="26"/>
        <v>0</v>
      </c>
      <c r="L47" s="72">
        <v>0</v>
      </c>
      <c r="M47" s="72">
        <v>0</v>
      </c>
      <c r="N47" s="72">
        <v>0</v>
      </c>
      <c r="O47" s="62">
        <f t="shared" si="27"/>
        <v>0</v>
      </c>
      <c r="P47" s="72">
        <v>0</v>
      </c>
      <c r="Q47" s="72">
        <v>0</v>
      </c>
      <c r="R47" s="72">
        <v>0</v>
      </c>
      <c r="S47" s="72">
        <v>0</v>
      </c>
      <c r="T47" s="72">
        <v>0</v>
      </c>
      <c r="U47" s="71">
        <v>53200</v>
      </c>
      <c r="V47" s="71">
        <f t="shared" si="28"/>
        <v>66819.2</v>
      </c>
      <c r="W47" s="62">
        <f t="shared" si="29"/>
        <v>0</v>
      </c>
      <c r="X47" s="72">
        <v>0</v>
      </c>
      <c r="Y47" s="72">
        <v>0</v>
      </c>
      <c r="Z47" s="72">
        <v>0</v>
      </c>
      <c r="AA47" s="72">
        <v>0</v>
      </c>
      <c r="AB47" s="62">
        <f t="shared" si="30"/>
        <v>0</v>
      </c>
      <c r="AC47" s="72">
        <v>0</v>
      </c>
      <c r="AD47" s="72">
        <v>0</v>
      </c>
      <c r="AE47" s="72">
        <v>0</v>
      </c>
      <c r="AF47" s="71">
        <v>26600</v>
      </c>
      <c r="AG47" s="71">
        <f t="shared" si="31"/>
        <v>0</v>
      </c>
      <c r="AH47" s="103">
        <v>1688.064</v>
      </c>
      <c r="AI47" s="103">
        <f t="shared" si="32"/>
        <v>68507.264</v>
      </c>
    </row>
    <row r="48" ht="31" customHeight="1" spans="1:35">
      <c r="A48" s="60" t="s">
        <v>57</v>
      </c>
      <c r="B48" s="99" t="s">
        <v>196</v>
      </c>
      <c r="C48" s="100" t="s">
        <v>236</v>
      </c>
      <c r="D48" s="101">
        <f t="shared" si="22"/>
        <v>10.833</v>
      </c>
      <c r="E48" s="62">
        <f t="shared" si="23"/>
        <v>10.833</v>
      </c>
      <c r="F48" s="62">
        <f t="shared" si="24"/>
        <v>0.496</v>
      </c>
      <c r="G48" s="72">
        <v>0.496</v>
      </c>
      <c r="H48" s="72">
        <v>0</v>
      </c>
      <c r="I48" s="62">
        <f t="shared" si="25"/>
        <v>0</v>
      </c>
      <c r="J48" s="72">
        <v>0</v>
      </c>
      <c r="K48" s="62">
        <f t="shared" si="26"/>
        <v>10.337</v>
      </c>
      <c r="L48" s="72">
        <v>6.228</v>
      </c>
      <c r="M48" s="72">
        <v>0</v>
      </c>
      <c r="N48" s="72">
        <v>4.109</v>
      </c>
      <c r="O48" s="62">
        <f t="shared" si="27"/>
        <v>0</v>
      </c>
      <c r="P48" s="72">
        <v>0</v>
      </c>
      <c r="Q48" s="72">
        <v>0</v>
      </c>
      <c r="R48" s="72">
        <v>0</v>
      </c>
      <c r="S48" s="72">
        <v>0</v>
      </c>
      <c r="T48" s="72">
        <v>0</v>
      </c>
      <c r="U48" s="71">
        <v>53200</v>
      </c>
      <c r="V48" s="71">
        <f t="shared" si="28"/>
        <v>576315.6</v>
      </c>
      <c r="W48" s="62">
        <f t="shared" si="29"/>
        <v>0</v>
      </c>
      <c r="X48" s="72">
        <v>0</v>
      </c>
      <c r="Y48" s="72">
        <v>0</v>
      </c>
      <c r="Z48" s="72">
        <v>0</v>
      </c>
      <c r="AA48" s="72">
        <v>0</v>
      </c>
      <c r="AB48" s="62">
        <f t="shared" si="30"/>
        <v>0</v>
      </c>
      <c r="AC48" s="72">
        <v>0</v>
      </c>
      <c r="AD48" s="72">
        <v>0</v>
      </c>
      <c r="AE48" s="72">
        <v>0</v>
      </c>
      <c r="AF48" s="71">
        <v>26600</v>
      </c>
      <c r="AG48" s="71">
        <f t="shared" si="31"/>
        <v>0</v>
      </c>
      <c r="AH48" s="103">
        <v>36088.824</v>
      </c>
      <c r="AI48" s="103">
        <f t="shared" si="32"/>
        <v>612404.424</v>
      </c>
    </row>
    <row r="49" ht="31" customHeight="1" spans="1:35">
      <c r="A49" s="60" t="s">
        <v>57</v>
      </c>
      <c r="B49" s="99" t="s">
        <v>196</v>
      </c>
      <c r="C49" s="100" t="s">
        <v>237</v>
      </c>
      <c r="D49" s="101">
        <f t="shared" si="22"/>
        <v>2.251</v>
      </c>
      <c r="E49" s="62">
        <f t="shared" si="23"/>
        <v>2.251</v>
      </c>
      <c r="F49" s="62">
        <f t="shared" si="24"/>
        <v>2.251</v>
      </c>
      <c r="G49" s="72">
        <v>0.416</v>
      </c>
      <c r="H49" s="72">
        <v>1.835</v>
      </c>
      <c r="I49" s="62">
        <f t="shared" si="25"/>
        <v>0</v>
      </c>
      <c r="J49" s="72">
        <v>0</v>
      </c>
      <c r="K49" s="62">
        <f t="shared" si="26"/>
        <v>0</v>
      </c>
      <c r="L49" s="72">
        <v>0</v>
      </c>
      <c r="M49" s="72">
        <v>0</v>
      </c>
      <c r="N49" s="72">
        <v>0</v>
      </c>
      <c r="O49" s="62">
        <f t="shared" si="27"/>
        <v>0</v>
      </c>
      <c r="P49" s="72">
        <v>0</v>
      </c>
      <c r="Q49" s="72">
        <v>0</v>
      </c>
      <c r="R49" s="72">
        <v>0</v>
      </c>
      <c r="S49" s="72">
        <v>0</v>
      </c>
      <c r="T49" s="72">
        <v>0</v>
      </c>
      <c r="U49" s="71">
        <v>53200</v>
      </c>
      <c r="V49" s="71">
        <f t="shared" si="28"/>
        <v>119753.2</v>
      </c>
      <c r="W49" s="62">
        <f t="shared" si="29"/>
        <v>0</v>
      </c>
      <c r="X49" s="72">
        <v>0</v>
      </c>
      <c r="Y49" s="72">
        <v>0</v>
      </c>
      <c r="Z49" s="72">
        <v>0</v>
      </c>
      <c r="AA49" s="72">
        <v>0</v>
      </c>
      <c r="AB49" s="62">
        <f t="shared" si="30"/>
        <v>0</v>
      </c>
      <c r="AC49" s="72">
        <v>0</v>
      </c>
      <c r="AD49" s="72">
        <v>0</v>
      </c>
      <c r="AE49" s="72">
        <v>0</v>
      </c>
      <c r="AF49" s="71">
        <v>26600</v>
      </c>
      <c r="AG49" s="71">
        <f t="shared" si="31"/>
        <v>0</v>
      </c>
      <c r="AH49" s="103">
        <v>3025.344</v>
      </c>
      <c r="AI49" s="103">
        <f t="shared" si="32"/>
        <v>122778.544</v>
      </c>
    </row>
    <row r="50" ht="31" customHeight="1" spans="1:35">
      <c r="A50" s="60" t="s">
        <v>57</v>
      </c>
      <c r="B50" s="99" t="s">
        <v>196</v>
      </c>
      <c r="C50" s="100" t="s">
        <v>238</v>
      </c>
      <c r="D50" s="101">
        <f t="shared" si="22"/>
        <v>4.961</v>
      </c>
      <c r="E50" s="62">
        <f t="shared" si="23"/>
        <v>4.961</v>
      </c>
      <c r="F50" s="62">
        <f t="shared" si="24"/>
        <v>0.355</v>
      </c>
      <c r="G50" s="72">
        <v>0.355</v>
      </c>
      <c r="H50" s="72">
        <v>0</v>
      </c>
      <c r="I50" s="62">
        <f t="shared" si="25"/>
        <v>0</v>
      </c>
      <c r="J50" s="72">
        <v>0</v>
      </c>
      <c r="K50" s="62">
        <f t="shared" si="26"/>
        <v>4.606</v>
      </c>
      <c r="L50" s="72">
        <v>1.551</v>
      </c>
      <c r="M50" s="72">
        <v>0</v>
      </c>
      <c r="N50" s="72">
        <v>3.055</v>
      </c>
      <c r="O50" s="62">
        <f t="shared" si="27"/>
        <v>0</v>
      </c>
      <c r="P50" s="72">
        <v>0</v>
      </c>
      <c r="Q50" s="72">
        <v>0</v>
      </c>
      <c r="R50" s="72">
        <v>0</v>
      </c>
      <c r="S50" s="72">
        <v>0</v>
      </c>
      <c r="T50" s="72">
        <v>0</v>
      </c>
      <c r="U50" s="71">
        <v>53200</v>
      </c>
      <c r="V50" s="71">
        <f t="shared" si="28"/>
        <v>263925.2</v>
      </c>
      <c r="W50" s="62">
        <f t="shared" si="29"/>
        <v>0</v>
      </c>
      <c r="X50" s="72">
        <v>0</v>
      </c>
      <c r="Y50" s="72">
        <v>0</v>
      </c>
      <c r="Z50" s="72">
        <v>0</v>
      </c>
      <c r="AA50" s="72">
        <v>0</v>
      </c>
      <c r="AB50" s="62">
        <f t="shared" si="30"/>
        <v>0</v>
      </c>
      <c r="AC50" s="72">
        <v>0</v>
      </c>
      <c r="AD50" s="72">
        <v>0</v>
      </c>
      <c r="AE50" s="72">
        <v>0</v>
      </c>
      <c r="AF50" s="71">
        <v>26600</v>
      </c>
      <c r="AG50" s="71">
        <f t="shared" si="31"/>
        <v>0</v>
      </c>
      <c r="AH50" s="103">
        <v>12955.62</v>
      </c>
      <c r="AI50" s="103">
        <f t="shared" si="32"/>
        <v>276880.82</v>
      </c>
    </row>
    <row r="51" ht="31" customHeight="1" spans="1:35">
      <c r="A51" s="60" t="s">
        <v>57</v>
      </c>
      <c r="B51" s="99" t="s">
        <v>196</v>
      </c>
      <c r="C51" s="100" t="s">
        <v>239</v>
      </c>
      <c r="D51" s="101">
        <f t="shared" si="22"/>
        <v>16.521</v>
      </c>
      <c r="E51" s="62">
        <f t="shared" si="23"/>
        <v>16.521</v>
      </c>
      <c r="F51" s="62">
        <f t="shared" si="24"/>
        <v>2.026</v>
      </c>
      <c r="G51" s="72">
        <v>1.256</v>
      </c>
      <c r="H51" s="72">
        <v>0.77</v>
      </c>
      <c r="I51" s="62">
        <f t="shared" si="25"/>
        <v>0</v>
      </c>
      <c r="J51" s="72">
        <v>0</v>
      </c>
      <c r="K51" s="62">
        <f t="shared" si="26"/>
        <v>14.495</v>
      </c>
      <c r="L51" s="72">
        <v>2.035</v>
      </c>
      <c r="M51" s="72">
        <v>0</v>
      </c>
      <c r="N51" s="72">
        <v>12.46</v>
      </c>
      <c r="O51" s="62">
        <f t="shared" si="27"/>
        <v>0</v>
      </c>
      <c r="P51" s="72">
        <v>0</v>
      </c>
      <c r="Q51" s="72">
        <v>0</v>
      </c>
      <c r="R51" s="72">
        <v>0</v>
      </c>
      <c r="S51" s="72">
        <v>0</v>
      </c>
      <c r="T51" s="72">
        <v>0</v>
      </c>
      <c r="U51" s="71">
        <v>53200</v>
      </c>
      <c r="V51" s="71">
        <f t="shared" si="28"/>
        <v>878917.2</v>
      </c>
      <c r="W51" s="62">
        <f t="shared" si="29"/>
        <v>0</v>
      </c>
      <c r="X51" s="72">
        <v>0</v>
      </c>
      <c r="Y51" s="72">
        <v>0</v>
      </c>
      <c r="Z51" s="72">
        <v>0</v>
      </c>
      <c r="AA51" s="72">
        <v>0</v>
      </c>
      <c r="AB51" s="62">
        <f t="shared" si="30"/>
        <v>0</v>
      </c>
      <c r="AC51" s="72">
        <v>0</v>
      </c>
      <c r="AD51" s="72">
        <v>0</v>
      </c>
      <c r="AE51" s="72">
        <v>0</v>
      </c>
      <c r="AF51" s="71">
        <v>26600</v>
      </c>
      <c r="AG51" s="71">
        <f t="shared" si="31"/>
        <v>0</v>
      </c>
      <c r="AH51" s="103">
        <v>34308.444</v>
      </c>
      <c r="AI51" s="103">
        <f t="shared" si="32"/>
        <v>913225.644</v>
      </c>
    </row>
    <row r="52" ht="31" customHeight="1" spans="1:35">
      <c r="A52" s="60" t="s">
        <v>57</v>
      </c>
      <c r="B52" s="99" t="s">
        <v>196</v>
      </c>
      <c r="C52" s="100" t="s">
        <v>240</v>
      </c>
      <c r="D52" s="101">
        <f t="shared" si="22"/>
        <v>8.772</v>
      </c>
      <c r="E52" s="62">
        <f t="shared" si="23"/>
        <v>8.772</v>
      </c>
      <c r="F52" s="62">
        <f t="shared" si="24"/>
        <v>0.625</v>
      </c>
      <c r="G52" s="72">
        <v>0.625</v>
      </c>
      <c r="H52" s="72">
        <v>0</v>
      </c>
      <c r="I52" s="62">
        <f t="shared" si="25"/>
        <v>0</v>
      </c>
      <c r="J52" s="72">
        <v>0</v>
      </c>
      <c r="K52" s="62">
        <f t="shared" si="26"/>
        <v>8.147</v>
      </c>
      <c r="L52" s="72">
        <v>1.728</v>
      </c>
      <c r="M52" s="72">
        <v>0</v>
      </c>
      <c r="N52" s="72">
        <v>6.419</v>
      </c>
      <c r="O52" s="62">
        <f t="shared" si="27"/>
        <v>0</v>
      </c>
      <c r="P52" s="72">
        <v>0</v>
      </c>
      <c r="Q52" s="72">
        <v>0</v>
      </c>
      <c r="R52" s="72">
        <v>0</v>
      </c>
      <c r="S52" s="72">
        <v>0</v>
      </c>
      <c r="T52" s="72">
        <v>0</v>
      </c>
      <c r="U52" s="71">
        <v>53200</v>
      </c>
      <c r="V52" s="71">
        <f t="shared" si="28"/>
        <v>466670.4</v>
      </c>
      <c r="W52" s="62">
        <f t="shared" si="29"/>
        <v>0</v>
      </c>
      <c r="X52" s="72">
        <v>0</v>
      </c>
      <c r="Y52" s="72">
        <v>0</v>
      </c>
      <c r="Z52" s="72">
        <v>0</v>
      </c>
      <c r="AA52" s="72">
        <v>0</v>
      </c>
      <c r="AB52" s="62">
        <f t="shared" si="30"/>
        <v>0</v>
      </c>
      <c r="AC52" s="72">
        <v>0</v>
      </c>
      <c r="AD52" s="72">
        <v>0</v>
      </c>
      <c r="AE52" s="72">
        <v>0</v>
      </c>
      <c r="AF52" s="71">
        <v>26600</v>
      </c>
      <c r="AG52" s="71">
        <f t="shared" si="31"/>
        <v>0</v>
      </c>
      <c r="AH52" s="103">
        <v>20170.2</v>
      </c>
      <c r="AI52" s="103">
        <f t="shared" si="32"/>
        <v>486840.6</v>
      </c>
    </row>
    <row r="53" ht="31" customHeight="1" spans="1:35">
      <c r="A53" s="60" t="s">
        <v>57</v>
      </c>
      <c r="B53" s="99" t="s">
        <v>196</v>
      </c>
      <c r="C53" s="100" t="s">
        <v>241</v>
      </c>
      <c r="D53" s="101">
        <f t="shared" si="22"/>
        <v>4.123</v>
      </c>
      <c r="E53" s="62">
        <f t="shared" si="23"/>
        <v>3.749</v>
      </c>
      <c r="F53" s="62">
        <f t="shared" si="24"/>
        <v>2.874</v>
      </c>
      <c r="G53" s="72">
        <v>1.242</v>
      </c>
      <c r="H53" s="72">
        <v>1.632</v>
      </c>
      <c r="I53" s="62">
        <f t="shared" si="25"/>
        <v>0</v>
      </c>
      <c r="J53" s="72">
        <v>0</v>
      </c>
      <c r="K53" s="62">
        <f t="shared" si="26"/>
        <v>0.56</v>
      </c>
      <c r="L53" s="72">
        <v>0</v>
      </c>
      <c r="M53" s="72">
        <v>0.11</v>
      </c>
      <c r="N53" s="72">
        <v>0.45</v>
      </c>
      <c r="O53" s="62">
        <f t="shared" si="27"/>
        <v>0.315</v>
      </c>
      <c r="P53" s="72">
        <v>0.063</v>
      </c>
      <c r="Q53" s="72">
        <v>0</v>
      </c>
      <c r="R53" s="72">
        <v>0</v>
      </c>
      <c r="S53" s="72">
        <v>0.128</v>
      </c>
      <c r="T53" s="72">
        <v>0.124</v>
      </c>
      <c r="U53" s="71">
        <v>53200</v>
      </c>
      <c r="V53" s="71">
        <f t="shared" si="28"/>
        <v>199446.8</v>
      </c>
      <c r="W53" s="62">
        <f t="shared" si="29"/>
        <v>0.374</v>
      </c>
      <c r="X53" s="72">
        <v>0.374</v>
      </c>
      <c r="Y53" s="72">
        <v>0</v>
      </c>
      <c r="Z53" s="72">
        <v>0</v>
      </c>
      <c r="AA53" s="72">
        <v>0</v>
      </c>
      <c r="AB53" s="62">
        <f t="shared" si="30"/>
        <v>0</v>
      </c>
      <c r="AC53" s="72">
        <v>0</v>
      </c>
      <c r="AD53" s="72">
        <v>0</v>
      </c>
      <c r="AE53" s="72">
        <v>0</v>
      </c>
      <c r="AF53" s="71">
        <v>26600</v>
      </c>
      <c r="AG53" s="71">
        <f t="shared" si="31"/>
        <v>9948.4</v>
      </c>
      <c r="AH53" s="103">
        <v>5200.656</v>
      </c>
      <c r="AI53" s="103">
        <f t="shared" si="32"/>
        <v>214595.856</v>
      </c>
    </row>
    <row r="54" ht="31" customHeight="1" spans="1:35">
      <c r="A54" s="60" t="s">
        <v>57</v>
      </c>
      <c r="B54" s="99" t="s">
        <v>196</v>
      </c>
      <c r="C54" s="100" t="s">
        <v>242</v>
      </c>
      <c r="D54" s="101">
        <f t="shared" si="22"/>
        <v>15.701</v>
      </c>
      <c r="E54" s="62">
        <f t="shared" si="23"/>
        <v>15.701</v>
      </c>
      <c r="F54" s="62">
        <f t="shared" si="24"/>
        <v>0</v>
      </c>
      <c r="G54" s="72">
        <v>0</v>
      </c>
      <c r="H54" s="72">
        <v>0</v>
      </c>
      <c r="I54" s="62">
        <f t="shared" si="25"/>
        <v>0</v>
      </c>
      <c r="J54" s="72">
        <v>0</v>
      </c>
      <c r="K54" s="62">
        <f t="shared" si="26"/>
        <v>15.701</v>
      </c>
      <c r="L54" s="72">
        <v>0</v>
      </c>
      <c r="M54" s="72">
        <v>0</v>
      </c>
      <c r="N54" s="72">
        <v>15.701</v>
      </c>
      <c r="O54" s="62">
        <f t="shared" si="27"/>
        <v>0</v>
      </c>
      <c r="P54" s="72">
        <v>0</v>
      </c>
      <c r="Q54" s="72">
        <v>0</v>
      </c>
      <c r="R54" s="72">
        <v>0</v>
      </c>
      <c r="S54" s="72">
        <v>0</v>
      </c>
      <c r="T54" s="72">
        <v>0</v>
      </c>
      <c r="U54" s="71">
        <v>53200</v>
      </c>
      <c r="V54" s="71">
        <f t="shared" si="28"/>
        <v>835293.2</v>
      </c>
      <c r="W54" s="62">
        <f t="shared" si="29"/>
        <v>0</v>
      </c>
      <c r="X54" s="72">
        <v>0</v>
      </c>
      <c r="Y54" s="72">
        <v>0</v>
      </c>
      <c r="Z54" s="72">
        <v>0</v>
      </c>
      <c r="AA54" s="72">
        <v>0</v>
      </c>
      <c r="AB54" s="62">
        <f t="shared" si="30"/>
        <v>0</v>
      </c>
      <c r="AC54" s="72">
        <v>0</v>
      </c>
      <c r="AD54" s="72">
        <v>0</v>
      </c>
      <c r="AE54" s="72">
        <v>0</v>
      </c>
      <c r="AF54" s="71">
        <v>26600</v>
      </c>
      <c r="AG54" s="71">
        <f t="shared" si="31"/>
        <v>0</v>
      </c>
      <c r="AH54" s="103">
        <v>28261.8</v>
      </c>
      <c r="AI54" s="103">
        <f t="shared" si="32"/>
        <v>863555</v>
      </c>
    </row>
    <row r="55" ht="31" customHeight="1" spans="1:35">
      <c r="A55" s="60" t="s">
        <v>57</v>
      </c>
      <c r="B55" s="99" t="s">
        <v>196</v>
      </c>
      <c r="C55" s="100" t="s">
        <v>243</v>
      </c>
      <c r="D55" s="101">
        <f t="shared" si="22"/>
        <v>1.04</v>
      </c>
      <c r="E55" s="62">
        <f t="shared" si="23"/>
        <v>1.04</v>
      </c>
      <c r="F55" s="62">
        <f t="shared" si="24"/>
        <v>0</v>
      </c>
      <c r="G55" s="72">
        <v>0</v>
      </c>
      <c r="H55" s="72">
        <v>0</v>
      </c>
      <c r="I55" s="62">
        <f t="shared" si="25"/>
        <v>0</v>
      </c>
      <c r="J55" s="72">
        <v>0</v>
      </c>
      <c r="K55" s="62">
        <f t="shared" si="26"/>
        <v>1.04</v>
      </c>
      <c r="L55" s="72">
        <v>1.04</v>
      </c>
      <c r="M55" s="72">
        <v>0</v>
      </c>
      <c r="N55" s="72">
        <v>0</v>
      </c>
      <c r="O55" s="62">
        <f t="shared" si="27"/>
        <v>0</v>
      </c>
      <c r="P55" s="72">
        <v>0</v>
      </c>
      <c r="Q55" s="72">
        <v>0</v>
      </c>
      <c r="R55" s="72">
        <v>0</v>
      </c>
      <c r="S55" s="72">
        <v>0</v>
      </c>
      <c r="T55" s="72">
        <v>0</v>
      </c>
      <c r="U55" s="71">
        <v>53200</v>
      </c>
      <c r="V55" s="71">
        <f t="shared" si="28"/>
        <v>55328</v>
      </c>
      <c r="W55" s="62">
        <f t="shared" si="29"/>
        <v>0</v>
      </c>
      <c r="X55" s="72">
        <v>0</v>
      </c>
      <c r="Y55" s="72">
        <v>0</v>
      </c>
      <c r="Z55" s="72">
        <v>0</v>
      </c>
      <c r="AA55" s="72">
        <v>0</v>
      </c>
      <c r="AB55" s="62">
        <f t="shared" si="30"/>
        <v>0</v>
      </c>
      <c r="AC55" s="72">
        <v>0</v>
      </c>
      <c r="AD55" s="72">
        <v>0</v>
      </c>
      <c r="AE55" s="72">
        <v>0</v>
      </c>
      <c r="AF55" s="71">
        <v>26600</v>
      </c>
      <c r="AG55" s="71">
        <f t="shared" si="31"/>
        <v>0</v>
      </c>
      <c r="AH55" s="103">
        <v>4680</v>
      </c>
      <c r="AI55" s="103">
        <f t="shared" si="32"/>
        <v>60008</v>
      </c>
    </row>
    <row r="56" ht="31" customHeight="1" spans="1:35">
      <c r="A56" s="60" t="s">
        <v>57</v>
      </c>
      <c r="B56" s="99" t="s">
        <v>196</v>
      </c>
      <c r="C56" s="100" t="s">
        <v>244</v>
      </c>
      <c r="D56" s="101">
        <f t="shared" si="22"/>
        <v>7.126</v>
      </c>
      <c r="E56" s="62">
        <f t="shared" si="23"/>
        <v>7.126</v>
      </c>
      <c r="F56" s="62">
        <f t="shared" si="24"/>
        <v>0.386</v>
      </c>
      <c r="G56" s="72">
        <v>0</v>
      </c>
      <c r="H56" s="72">
        <v>0.386</v>
      </c>
      <c r="I56" s="62">
        <f t="shared" si="25"/>
        <v>0</v>
      </c>
      <c r="J56" s="72">
        <v>0</v>
      </c>
      <c r="K56" s="62">
        <f t="shared" si="26"/>
        <v>6.74</v>
      </c>
      <c r="L56" s="72">
        <v>0</v>
      </c>
      <c r="M56" s="72">
        <v>1.702</v>
      </c>
      <c r="N56" s="72">
        <v>5.038</v>
      </c>
      <c r="O56" s="62">
        <f t="shared" si="27"/>
        <v>0</v>
      </c>
      <c r="P56" s="72">
        <v>0</v>
      </c>
      <c r="Q56" s="72">
        <v>0</v>
      </c>
      <c r="R56" s="72">
        <v>0</v>
      </c>
      <c r="S56" s="72">
        <v>0</v>
      </c>
      <c r="T56" s="72">
        <v>0</v>
      </c>
      <c r="U56" s="71">
        <v>53200</v>
      </c>
      <c r="V56" s="71">
        <f t="shared" si="28"/>
        <v>379103.2</v>
      </c>
      <c r="W56" s="62">
        <f t="shared" si="29"/>
        <v>0</v>
      </c>
      <c r="X56" s="72">
        <v>0</v>
      </c>
      <c r="Y56" s="72">
        <v>0</v>
      </c>
      <c r="Z56" s="72">
        <v>0</v>
      </c>
      <c r="AA56" s="72">
        <v>0</v>
      </c>
      <c r="AB56" s="62">
        <f t="shared" si="30"/>
        <v>0</v>
      </c>
      <c r="AC56" s="72">
        <v>0</v>
      </c>
      <c r="AD56" s="72">
        <v>0</v>
      </c>
      <c r="AE56" s="72">
        <v>0</v>
      </c>
      <c r="AF56" s="71">
        <v>26600</v>
      </c>
      <c r="AG56" s="71">
        <f t="shared" si="31"/>
        <v>0</v>
      </c>
      <c r="AH56" s="103">
        <v>17756.784</v>
      </c>
      <c r="AI56" s="103">
        <f t="shared" si="32"/>
        <v>396859.984</v>
      </c>
    </row>
    <row r="57" ht="31" customHeight="1" spans="1:35">
      <c r="A57" s="60" t="s">
        <v>57</v>
      </c>
      <c r="B57" s="99" t="s">
        <v>196</v>
      </c>
      <c r="C57" s="100" t="s">
        <v>245</v>
      </c>
      <c r="D57" s="101">
        <f t="shared" si="22"/>
        <v>0.458</v>
      </c>
      <c r="E57" s="62">
        <f t="shared" si="23"/>
        <v>0.31</v>
      </c>
      <c r="F57" s="62">
        <f t="shared" si="24"/>
        <v>0.31</v>
      </c>
      <c r="G57" s="72">
        <v>0</v>
      </c>
      <c r="H57" s="72">
        <v>0.31</v>
      </c>
      <c r="I57" s="62">
        <f t="shared" si="25"/>
        <v>0</v>
      </c>
      <c r="J57" s="72">
        <v>0</v>
      </c>
      <c r="K57" s="62">
        <f t="shared" si="26"/>
        <v>0</v>
      </c>
      <c r="L57" s="72">
        <v>0</v>
      </c>
      <c r="M57" s="72">
        <v>0</v>
      </c>
      <c r="N57" s="72">
        <v>0</v>
      </c>
      <c r="O57" s="62">
        <f t="shared" si="27"/>
        <v>0</v>
      </c>
      <c r="P57" s="72">
        <v>0</v>
      </c>
      <c r="Q57" s="72">
        <v>0</v>
      </c>
      <c r="R57" s="72">
        <v>0</v>
      </c>
      <c r="S57" s="72">
        <v>0</v>
      </c>
      <c r="T57" s="72">
        <v>0</v>
      </c>
      <c r="U57" s="71">
        <v>53200</v>
      </c>
      <c r="V57" s="71">
        <f t="shared" si="28"/>
        <v>16492</v>
      </c>
      <c r="W57" s="62">
        <f t="shared" si="29"/>
        <v>0.148</v>
      </c>
      <c r="X57" s="72">
        <v>0.148</v>
      </c>
      <c r="Y57" s="72">
        <v>0</v>
      </c>
      <c r="Z57" s="72">
        <v>0</v>
      </c>
      <c r="AA57" s="72">
        <v>0</v>
      </c>
      <c r="AB57" s="62">
        <f t="shared" si="30"/>
        <v>0</v>
      </c>
      <c r="AC57" s="72">
        <v>0</v>
      </c>
      <c r="AD57" s="72">
        <v>0</v>
      </c>
      <c r="AE57" s="72">
        <v>0</v>
      </c>
      <c r="AF57" s="71">
        <v>26600</v>
      </c>
      <c r="AG57" s="71">
        <f t="shared" si="31"/>
        <v>3936.8</v>
      </c>
      <c r="AH57" s="103">
        <v>416.64</v>
      </c>
      <c r="AI57" s="103">
        <f t="shared" si="32"/>
        <v>20845.44</v>
      </c>
    </row>
    <row r="58" ht="31" customHeight="1" spans="1:35">
      <c r="A58" s="60" t="s">
        <v>57</v>
      </c>
      <c r="B58" s="99" t="s">
        <v>196</v>
      </c>
      <c r="C58" s="100" t="s">
        <v>246</v>
      </c>
      <c r="D58" s="101">
        <f t="shared" si="22"/>
        <v>4.652</v>
      </c>
      <c r="E58" s="62">
        <f t="shared" si="23"/>
        <v>4.652</v>
      </c>
      <c r="F58" s="62">
        <f t="shared" si="24"/>
        <v>0.875</v>
      </c>
      <c r="G58" s="72">
        <v>0.875</v>
      </c>
      <c r="H58" s="72">
        <v>0</v>
      </c>
      <c r="I58" s="62">
        <f t="shared" si="25"/>
        <v>0</v>
      </c>
      <c r="J58" s="72">
        <v>0</v>
      </c>
      <c r="K58" s="62">
        <f t="shared" si="26"/>
        <v>3.777</v>
      </c>
      <c r="L58" s="72">
        <v>0</v>
      </c>
      <c r="M58" s="72">
        <v>0</v>
      </c>
      <c r="N58" s="72">
        <v>3.777</v>
      </c>
      <c r="O58" s="62">
        <f t="shared" si="27"/>
        <v>0</v>
      </c>
      <c r="P58" s="72">
        <v>0</v>
      </c>
      <c r="Q58" s="72">
        <v>0</v>
      </c>
      <c r="R58" s="72">
        <v>0</v>
      </c>
      <c r="S58" s="72">
        <v>0</v>
      </c>
      <c r="T58" s="72">
        <v>0</v>
      </c>
      <c r="U58" s="71">
        <v>53200</v>
      </c>
      <c r="V58" s="71">
        <f t="shared" si="28"/>
        <v>247486.4</v>
      </c>
      <c r="W58" s="62">
        <f t="shared" si="29"/>
        <v>0</v>
      </c>
      <c r="X58" s="72">
        <v>0</v>
      </c>
      <c r="Y58" s="72">
        <v>0</v>
      </c>
      <c r="Z58" s="72">
        <v>0</v>
      </c>
      <c r="AA58" s="72">
        <v>0</v>
      </c>
      <c r="AB58" s="62">
        <f t="shared" si="30"/>
        <v>0</v>
      </c>
      <c r="AC58" s="72">
        <v>0</v>
      </c>
      <c r="AD58" s="72">
        <v>0</v>
      </c>
      <c r="AE58" s="72">
        <v>0</v>
      </c>
      <c r="AF58" s="71">
        <v>26600</v>
      </c>
      <c r="AG58" s="71">
        <f t="shared" si="31"/>
        <v>0</v>
      </c>
      <c r="AH58" s="103">
        <v>7974.6</v>
      </c>
      <c r="AI58" s="103">
        <f t="shared" si="32"/>
        <v>255461</v>
      </c>
    </row>
    <row r="59" ht="31" customHeight="1" spans="1:35">
      <c r="A59" s="60" t="s">
        <v>57</v>
      </c>
      <c r="B59" s="99" t="s">
        <v>196</v>
      </c>
      <c r="C59" s="100" t="s">
        <v>247</v>
      </c>
      <c r="D59" s="101">
        <f t="shared" si="22"/>
        <v>15.95</v>
      </c>
      <c r="E59" s="62">
        <f t="shared" si="23"/>
        <v>15.95</v>
      </c>
      <c r="F59" s="62">
        <f t="shared" si="24"/>
        <v>6.099</v>
      </c>
      <c r="G59" s="72">
        <v>1.07</v>
      </c>
      <c r="H59" s="72">
        <v>5.029</v>
      </c>
      <c r="I59" s="62">
        <f t="shared" si="25"/>
        <v>0</v>
      </c>
      <c r="J59" s="72">
        <v>0</v>
      </c>
      <c r="K59" s="62">
        <f t="shared" si="26"/>
        <v>9.801</v>
      </c>
      <c r="L59" s="72">
        <v>4.464</v>
      </c>
      <c r="M59" s="72">
        <v>0</v>
      </c>
      <c r="N59" s="72">
        <v>5.337</v>
      </c>
      <c r="O59" s="62">
        <f t="shared" si="27"/>
        <v>0.05</v>
      </c>
      <c r="P59" s="72">
        <v>0</v>
      </c>
      <c r="Q59" s="72">
        <v>0</v>
      </c>
      <c r="R59" s="72">
        <v>0</v>
      </c>
      <c r="S59" s="72">
        <v>0</v>
      </c>
      <c r="T59" s="72">
        <v>0.05</v>
      </c>
      <c r="U59" s="71">
        <v>53200</v>
      </c>
      <c r="V59" s="71">
        <f t="shared" si="28"/>
        <v>848540</v>
      </c>
      <c r="W59" s="62">
        <f t="shared" si="29"/>
        <v>0</v>
      </c>
      <c r="X59" s="72">
        <v>0</v>
      </c>
      <c r="Y59" s="72">
        <v>0</v>
      </c>
      <c r="Z59" s="72">
        <v>0</v>
      </c>
      <c r="AA59" s="72">
        <v>0</v>
      </c>
      <c r="AB59" s="62">
        <f t="shared" si="30"/>
        <v>0</v>
      </c>
      <c r="AC59" s="72">
        <v>0</v>
      </c>
      <c r="AD59" s="72">
        <v>0</v>
      </c>
      <c r="AE59" s="72">
        <v>0</v>
      </c>
      <c r="AF59" s="71">
        <v>26600</v>
      </c>
      <c r="AG59" s="71">
        <f t="shared" si="31"/>
        <v>0</v>
      </c>
      <c r="AH59" s="103">
        <v>37891.656</v>
      </c>
      <c r="AI59" s="103">
        <f t="shared" si="32"/>
        <v>886431.656</v>
      </c>
    </row>
    <row r="60" ht="31" customHeight="1" spans="1:35">
      <c r="A60" s="60" t="s">
        <v>57</v>
      </c>
      <c r="B60" s="99" t="s">
        <v>196</v>
      </c>
      <c r="C60" s="100" t="s">
        <v>248</v>
      </c>
      <c r="D60" s="101">
        <f t="shared" si="22"/>
        <v>2.766</v>
      </c>
      <c r="E60" s="62">
        <f t="shared" si="23"/>
        <v>2.766</v>
      </c>
      <c r="F60" s="62">
        <f t="shared" si="24"/>
        <v>1.889</v>
      </c>
      <c r="G60" s="72">
        <v>0.632</v>
      </c>
      <c r="H60" s="72">
        <v>1.257</v>
      </c>
      <c r="I60" s="62">
        <f t="shared" si="25"/>
        <v>0</v>
      </c>
      <c r="J60" s="72">
        <v>0</v>
      </c>
      <c r="K60" s="62">
        <f t="shared" si="26"/>
        <v>0.877</v>
      </c>
      <c r="L60" s="72">
        <v>0.877</v>
      </c>
      <c r="M60" s="72">
        <v>0</v>
      </c>
      <c r="N60" s="72">
        <v>0</v>
      </c>
      <c r="O60" s="62">
        <f t="shared" si="27"/>
        <v>0</v>
      </c>
      <c r="P60" s="72">
        <v>0</v>
      </c>
      <c r="Q60" s="72">
        <v>0</v>
      </c>
      <c r="R60" s="72">
        <v>0</v>
      </c>
      <c r="S60" s="72">
        <v>0</v>
      </c>
      <c r="T60" s="72">
        <v>0</v>
      </c>
      <c r="U60" s="71">
        <v>53200</v>
      </c>
      <c r="V60" s="71">
        <f t="shared" si="28"/>
        <v>147151.2</v>
      </c>
      <c r="W60" s="62">
        <f t="shared" si="29"/>
        <v>0</v>
      </c>
      <c r="X60" s="72">
        <v>0</v>
      </c>
      <c r="Y60" s="72">
        <v>0</v>
      </c>
      <c r="Z60" s="72">
        <v>0</v>
      </c>
      <c r="AA60" s="72">
        <v>0</v>
      </c>
      <c r="AB60" s="62">
        <f t="shared" si="30"/>
        <v>0</v>
      </c>
      <c r="AC60" s="72">
        <v>0</v>
      </c>
      <c r="AD60" s="72">
        <v>0</v>
      </c>
      <c r="AE60" s="72">
        <v>0</v>
      </c>
      <c r="AF60" s="71">
        <v>26600</v>
      </c>
      <c r="AG60" s="71">
        <f t="shared" si="31"/>
        <v>0</v>
      </c>
      <c r="AH60" s="103">
        <v>6485.316</v>
      </c>
      <c r="AI60" s="103">
        <f t="shared" si="32"/>
        <v>153636.516</v>
      </c>
    </row>
    <row r="61" ht="31" customHeight="1" spans="1:35">
      <c r="A61" s="60" t="s">
        <v>57</v>
      </c>
      <c r="B61" s="99" t="s">
        <v>196</v>
      </c>
      <c r="C61" s="100" t="s">
        <v>249</v>
      </c>
      <c r="D61" s="101">
        <f t="shared" si="22"/>
        <v>30.311</v>
      </c>
      <c r="E61" s="62">
        <f t="shared" si="23"/>
        <v>30.311</v>
      </c>
      <c r="F61" s="62">
        <f t="shared" si="24"/>
        <v>0.652</v>
      </c>
      <c r="G61" s="72">
        <v>0</v>
      </c>
      <c r="H61" s="72">
        <v>0.652</v>
      </c>
      <c r="I61" s="62">
        <f t="shared" si="25"/>
        <v>0</v>
      </c>
      <c r="J61" s="72">
        <v>0</v>
      </c>
      <c r="K61" s="62">
        <f t="shared" si="26"/>
        <v>29.659</v>
      </c>
      <c r="L61" s="72">
        <v>13.243</v>
      </c>
      <c r="M61" s="72">
        <v>0</v>
      </c>
      <c r="N61" s="72">
        <v>16.416</v>
      </c>
      <c r="O61" s="62">
        <f t="shared" si="27"/>
        <v>0</v>
      </c>
      <c r="P61" s="72">
        <v>0</v>
      </c>
      <c r="Q61" s="72">
        <v>0</v>
      </c>
      <c r="R61" s="72">
        <v>0</v>
      </c>
      <c r="S61" s="72">
        <v>0</v>
      </c>
      <c r="T61" s="72">
        <v>0</v>
      </c>
      <c r="U61" s="71">
        <v>53200</v>
      </c>
      <c r="V61" s="71">
        <f t="shared" si="28"/>
        <v>1612545.2</v>
      </c>
      <c r="W61" s="62">
        <f t="shared" si="29"/>
        <v>0</v>
      </c>
      <c r="X61" s="72">
        <v>0</v>
      </c>
      <c r="Y61" s="72">
        <v>0</v>
      </c>
      <c r="Z61" s="72">
        <v>0</v>
      </c>
      <c r="AA61" s="72">
        <v>0</v>
      </c>
      <c r="AB61" s="62">
        <f t="shared" si="30"/>
        <v>0</v>
      </c>
      <c r="AC61" s="72">
        <v>0</v>
      </c>
      <c r="AD61" s="72">
        <v>0</v>
      </c>
      <c r="AE61" s="72">
        <v>0</v>
      </c>
      <c r="AF61" s="71">
        <v>26600</v>
      </c>
      <c r="AG61" s="71">
        <f t="shared" si="31"/>
        <v>0</v>
      </c>
      <c r="AH61" s="103">
        <v>90018.588</v>
      </c>
      <c r="AI61" s="103">
        <f t="shared" si="32"/>
        <v>1702563.788</v>
      </c>
    </row>
    <row r="62" ht="31" customHeight="1" spans="1:35">
      <c r="A62" s="60" t="s">
        <v>57</v>
      </c>
      <c r="B62" s="99" t="s">
        <v>196</v>
      </c>
      <c r="C62" s="100" t="s">
        <v>250</v>
      </c>
      <c r="D62" s="101">
        <f t="shared" si="22"/>
        <v>9.387</v>
      </c>
      <c r="E62" s="62">
        <f t="shared" si="23"/>
        <v>9.387</v>
      </c>
      <c r="F62" s="62">
        <f t="shared" si="24"/>
        <v>1.004</v>
      </c>
      <c r="G62" s="72">
        <v>1.004</v>
      </c>
      <c r="H62" s="72">
        <v>0</v>
      </c>
      <c r="I62" s="62">
        <f t="shared" si="25"/>
        <v>0</v>
      </c>
      <c r="J62" s="72">
        <v>0</v>
      </c>
      <c r="K62" s="62">
        <f t="shared" si="26"/>
        <v>8.383</v>
      </c>
      <c r="L62" s="72">
        <v>7.373</v>
      </c>
      <c r="M62" s="72">
        <v>0</v>
      </c>
      <c r="N62" s="72">
        <v>1.01</v>
      </c>
      <c r="O62" s="62">
        <f t="shared" si="27"/>
        <v>0</v>
      </c>
      <c r="P62" s="72">
        <v>0</v>
      </c>
      <c r="Q62" s="72">
        <v>0</v>
      </c>
      <c r="R62" s="72">
        <v>0</v>
      </c>
      <c r="S62" s="72">
        <v>0</v>
      </c>
      <c r="T62" s="72">
        <v>0</v>
      </c>
      <c r="U62" s="71">
        <v>53200</v>
      </c>
      <c r="V62" s="71">
        <f t="shared" si="28"/>
        <v>499388.4</v>
      </c>
      <c r="W62" s="62">
        <f t="shared" si="29"/>
        <v>0</v>
      </c>
      <c r="X62" s="72">
        <v>0</v>
      </c>
      <c r="Y62" s="72">
        <v>0</v>
      </c>
      <c r="Z62" s="72">
        <v>0</v>
      </c>
      <c r="AA62" s="72">
        <v>0</v>
      </c>
      <c r="AB62" s="62">
        <f t="shared" si="30"/>
        <v>0</v>
      </c>
      <c r="AC62" s="72">
        <v>0</v>
      </c>
      <c r="AD62" s="72">
        <v>0</v>
      </c>
      <c r="AE62" s="72">
        <v>0</v>
      </c>
      <c r="AF62" s="71">
        <v>26600</v>
      </c>
      <c r="AG62" s="71">
        <f t="shared" si="31"/>
        <v>0</v>
      </c>
      <c r="AH62" s="103">
        <v>36345.876</v>
      </c>
      <c r="AI62" s="103">
        <f t="shared" si="32"/>
        <v>535734.276</v>
      </c>
    </row>
    <row r="63" ht="31" customHeight="1" spans="1:35">
      <c r="A63" s="60" t="s">
        <v>57</v>
      </c>
      <c r="B63" s="99" t="s">
        <v>196</v>
      </c>
      <c r="C63" s="100" t="s">
        <v>251</v>
      </c>
      <c r="D63" s="101">
        <f t="shared" si="22"/>
        <v>5.707</v>
      </c>
      <c r="E63" s="62">
        <f t="shared" si="23"/>
        <v>5.707</v>
      </c>
      <c r="F63" s="62">
        <f t="shared" si="24"/>
        <v>0.269</v>
      </c>
      <c r="G63" s="72">
        <v>0.269</v>
      </c>
      <c r="H63" s="72">
        <v>0</v>
      </c>
      <c r="I63" s="62">
        <f t="shared" si="25"/>
        <v>0</v>
      </c>
      <c r="J63" s="72">
        <v>0</v>
      </c>
      <c r="K63" s="62">
        <f t="shared" si="26"/>
        <v>5.438</v>
      </c>
      <c r="L63" s="72">
        <v>0</v>
      </c>
      <c r="M63" s="72">
        <v>0</v>
      </c>
      <c r="N63" s="72">
        <v>5.438</v>
      </c>
      <c r="O63" s="62">
        <f t="shared" si="27"/>
        <v>0</v>
      </c>
      <c r="P63" s="72">
        <v>0</v>
      </c>
      <c r="Q63" s="72">
        <v>0</v>
      </c>
      <c r="R63" s="72">
        <v>0</v>
      </c>
      <c r="S63" s="72">
        <v>0</v>
      </c>
      <c r="T63" s="72">
        <v>0</v>
      </c>
      <c r="U63" s="71">
        <v>53200</v>
      </c>
      <c r="V63" s="71">
        <f t="shared" si="28"/>
        <v>303612.4</v>
      </c>
      <c r="W63" s="62">
        <f t="shared" si="29"/>
        <v>0</v>
      </c>
      <c r="X63" s="72">
        <v>0</v>
      </c>
      <c r="Y63" s="72">
        <v>0</v>
      </c>
      <c r="Z63" s="72">
        <v>0</v>
      </c>
      <c r="AA63" s="72">
        <v>0</v>
      </c>
      <c r="AB63" s="62">
        <f t="shared" si="30"/>
        <v>0</v>
      </c>
      <c r="AC63" s="72">
        <v>0</v>
      </c>
      <c r="AD63" s="72">
        <v>0</v>
      </c>
      <c r="AE63" s="72">
        <v>0</v>
      </c>
      <c r="AF63" s="71">
        <v>26600</v>
      </c>
      <c r="AG63" s="71">
        <f t="shared" si="31"/>
        <v>0</v>
      </c>
      <c r="AH63" s="103">
        <v>10149.936</v>
      </c>
      <c r="AI63" s="103">
        <f t="shared" si="32"/>
        <v>313762.336</v>
      </c>
    </row>
    <row r="64" ht="31" customHeight="1" spans="1:35">
      <c r="A64" s="60" t="s">
        <v>57</v>
      </c>
      <c r="B64" s="99" t="s">
        <v>196</v>
      </c>
      <c r="C64" s="100" t="s">
        <v>252</v>
      </c>
      <c r="D64" s="101">
        <f t="shared" si="22"/>
        <v>7.833</v>
      </c>
      <c r="E64" s="62">
        <f t="shared" si="23"/>
        <v>7.833</v>
      </c>
      <c r="F64" s="62">
        <f t="shared" si="24"/>
        <v>0</v>
      </c>
      <c r="G64" s="72">
        <v>0</v>
      </c>
      <c r="H64" s="72">
        <v>0</v>
      </c>
      <c r="I64" s="62">
        <f t="shared" si="25"/>
        <v>0</v>
      </c>
      <c r="J64" s="72">
        <v>0</v>
      </c>
      <c r="K64" s="62">
        <f t="shared" si="26"/>
        <v>7.833</v>
      </c>
      <c r="L64" s="72">
        <v>0</v>
      </c>
      <c r="M64" s="72">
        <v>0</v>
      </c>
      <c r="N64" s="72">
        <v>7.833</v>
      </c>
      <c r="O64" s="62">
        <f t="shared" si="27"/>
        <v>0</v>
      </c>
      <c r="P64" s="72">
        <v>0</v>
      </c>
      <c r="Q64" s="72">
        <v>0</v>
      </c>
      <c r="R64" s="72">
        <v>0</v>
      </c>
      <c r="S64" s="72">
        <v>0</v>
      </c>
      <c r="T64" s="72">
        <v>0</v>
      </c>
      <c r="U64" s="71">
        <v>53200</v>
      </c>
      <c r="V64" s="71">
        <f t="shared" si="28"/>
        <v>416715.6</v>
      </c>
      <c r="W64" s="62">
        <f t="shared" si="29"/>
        <v>0</v>
      </c>
      <c r="X64" s="72">
        <v>0</v>
      </c>
      <c r="Y64" s="72">
        <v>0</v>
      </c>
      <c r="Z64" s="72">
        <v>0</v>
      </c>
      <c r="AA64" s="72">
        <v>0</v>
      </c>
      <c r="AB64" s="62">
        <f t="shared" si="30"/>
        <v>0</v>
      </c>
      <c r="AC64" s="72">
        <v>0</v>
      </c>
      <c r="AD64" s="72">
        <v>0</v>
      </c>
      <c r="AE64" s="72">
        <v>0</v>
      </c>
      <c r="AF64" s="71">
        <v>26600</v>
      </c>
      <c r="AG64" s="71">
        <f t="shared" si="31"/>
        <v>0</v>
      </c>
      <c r="AH64" s="103">
        <v>14099.4</v>
      </c>
      <c r="AI64" s="103">
        <f t="shared" si="32"/>
        <v>430815</v>
      </c>
    </row>
    <row r="65" ht="31" customHeight="1" spans="1:35">
      <c r="A65" s="104" t="s">
        <v>57</v>
      </c>
      <c r="B65" s="105" t="s">
        <v>196</v>
      </c>
      <c r="C65" s="100" t="s">
        <v>253</v>
      </c>
      <c r="D65" s="101">
        <f>E65+W65</f>
        <v>7.737</v>
      </c>
      <c r="E65" s="106">
        <f t="shared" si="23"/>
        <v>7.579</v>
      </c>
      <c r="F65" s="106">
        <f t="shared" si="24"/>
        <v>3.251</v>
      </c>
      <c r="G65" s="107">
        <f>0.932+0.133</f>
        <v>1.065</v>
      </c>
      <c r="H65" s="107">
        <v>2.186</v>
      </c>
      <c r="I65" s="106">
        <f t="shared" si="25"/>
        <v>0</v>
      </c>
      <c r="J65" s="107">
        <v>0</v>
      </c>
      <c r="K65" s="106">
        <f t="shared" si="26"/>
        <v>4.328</v>
      </c>
      <c r="L65" s="107">
        <f>0.764+3.24</f>
        <v>4.004</v>
      </c>
      <c r="M65" s="107">
        <v>0</v>
      </c>
      <c r="N65" s="107">
        <v>0.324</v>
      </c>
      <c r="O65" s="106">
        <f t="shared" si="27"/>
        <v>0</v>
      </c>
      <c r="P65" s="107">
        <v>0</v>
      </c>
      <c r="Q65" s="107">
        <v>0</v>
      </c>
      <c r="R65" s="107">
        <v>0</v>
      </c>
      <c r="S65" s="107">
        <v>0</v>
      </c>
      <c r="T65" s="107">
        <v>0</v>
      </c>
      <c r="U65" s="71">
        <v>53200</v>
      </c>
      <c r="V65" s="71">
        <f t="shared" si="28"/>
        <v>403202.8</v>
      </c>
      <c r="W65" s="67">
        <f t="shared" si="29"/>
        <v>0.158</v>
      </c>
      <c r="X65" s="107">
        <v>0.158</v>
      </c>
      <c r="Y65" s="67">
        <f>Z65+AA65+AB65</f>
        <v>0</v>
      </c>
      <c r="Z65" s="107">
        <v>0</v>
      </c>
      <c r="AA65" s="107">
        <v>0</v>
      </c>
      <c r="AB65" s="107">
        <v>0</v>
      </c>
      <c r="AC65" s="107">
        <v>0</v>
      </c>
      <c r="AD65" s="107">
        <v>0</v>
      </c>
      <c r="AE65" s="107">
        <v>0</v>
      </c>
      <c r="AF65" s="71">
        <v>26600</v>
      </c>
      <c r="AG65" s="71">
        <f t="shared" si="31"/>
        <v>4202.8</v>
      </c>
      <c r="AH65" s="103">
        <v>22970.544</v>
      </c>
      <c r="AI65" s="103">
        <f t="shared" si="32"/>
        <v>430376.144</v>
      </c>
    </row>
    <row r="66" ht="31" customHeight="1" spans="1:35">
      <c r="A66" s="60" t="s">
        <v>57</v>
      </c>
      <c r="B66" s="99" t="s">
        <v>196</v>
      </c>
      <c r="C66" s="100" t="s">
        <v>254</v>
      </c>
      <c r="D66" s="101">
        <f>E66+W66+AB66</f>
        <v>8.638</v>
      </c>
      <c r="E66" s="62">
        <f t="shared" si="23"/>
        <v>8.638</v>
      </c>
      <c r="F66" s="62">
        <f t="shared" si="24"/>
        <v>2.933</v>
      </c>
      <c r="G66" s="72">
        <v>1.782</v>
      </c>
      <c r="H66" s="72">
        <v>1.151</v>
      </c>
      <c r="I66" s="62">
        <f t="shared" si="25"/>
        <v>0</v>
      </c>
      <c r="J66" s="72">
        <v>0</v>
      </c>
      <c r="K66" s="62">
        <f t="shared" si="26"/>
        <v>5.673</v>
      </c>
      <c r="L66" s="72">
        <v>0</v>
      </c>
      <c r="M66" s="72">
        <v>0</v>
      </c>
      <c r="N66" s="72">
        <v>5.673</v>
      </c>
      <c r="O66" s="62">
        <f t="shared" si="27"/>
        <v>0.032</v>
      </c>
      <c r="P66" s="72">
        <v>0</v>
      </c>
      <c r="Q66" s="72">
        <v>0</v>
      </c>
      <c r="R66" s="72">
        <v>0</v>
      </c>
      <c r="S66" s="72">
        <v>0</v>
      </c>
      <c r="T66" s="72">
        <v>0.032</v>
      </c>
      <c r="U66" s="71">
        <v>53200</v>
      </c>
      <c r="V66" s="71">
        <f t="shared" si="28"/>
        <v>459541.6</v>
      </c>
      <c r="W66" s="62">
        <f t="shared" si="29"/>
        <v>0</v>
      </c>
      <c r="X66" s="72">
        <v>0</v>
      </c>
      <c r="Y66" s="72">
        <v>0</v>
      </c>
      <c r="Z66" s="72">
        <v>0</v>
      </c>
      <c r="AA66" s="72">
        <v>0</v>
      </c>
      <c r="AB66" s="62">
        <f>AC66+AD66+AE66</f>
        <v>0</v>
      </c>
      <c r="AC66" s="72">
        <v>0</v>
      </c>
      <c r="AD66" s="72">
        <v>0</v>
      </c>
      <c r="AE66" s="72">
        <v>0</v>
      </c>
      <c r="AF66" s="71">
        <v>26600</v>
      </c>
      <c r="AG66" s="71">
        <f t="shared" si="31"/>
        <v>0</v>
      </c>
      <c r="AH66" s="103">
        <v>14153.352</v>
      </c>
      <c r="AI66" s="103">
        <f t="shared" si="32"/>
        <v>473694.952</v>
      </c>
    </row>
    <row r="67" ht="31" customHeight="1" spans="1:35">
      <c r="A67" s="60" t="s">
        <v>57</v>
      </c>
      <c r="B67" s="99" t="s">
        <v>196</v>
      </c>
      <c r="C67" s="100" t="s">
        <v>255</v>
      </c>
      <c r="D67" s="101">
        <f>E67+W67+AB67</f>
        <v>5.082</v>
      </c>
      <c r="E67" s="62">
        <f t="shared" si="23"/>
        <v>5.082</v>
      </c>
      <c r="F67" s="62">
        <f t="shared" si="24"/>
        <v>0.247</v>
      </c>
      <c r="G67" s="72">
        <v>0</v>
      </c>
      <c r="H67" s="72">
        <v>0.247</v>
      </c>
      <c r="I67" s="62">
        <f t="shared" si="25"/>
        <v>0</v>
      </c>
      <c r="J67" s="72">
        <v>0</v>
      </c>
      <c r="K67" s="62">
        <f t="shared" si="26"/>
        <v>4.835</v>
      </c>
      <c r="L67" s="72">
        <v>2.487</v>
      </c>
      <c r="M67" s="72">
        <v>0</v>
      </c>
      <c r="N67" s="72">
        <v>2.348</v>
      </c>
      <c r="O67" s="62">
        <f t="shared" si="27"/>
        <v>0</v>
      </c>
      <c r="P67" s="72">
        <v>0</v>
      </c>
      <c r="Q67" s="72">
        <v>0</v>
      </c>
      <c r="R67" s="72">
        <v>0</v>
      </c>
      <c r="S67" s="72">
        <v>0</v>
      </c>
      <c r="T67" s="72">
        <v>0</v>
      </c>
      <c r="U67" s="71">
        <v>53200</v>
      </c>
      <c r="V67" s="71">
        <f t="shared" si="28"/>
        <v>270362.4</v>
      </c>
      <c r="W67" s="62">
        <f t="shared" si="29"/>
        <v>0</v>
      </c>
      <c r="X67" s="72">
        <v>0</v>
      </c>
      <c r="Y67" s="72">
        <v>0</v>
      </c>
      <c r="Z67" s="72">
        <v>0</v>
      </c>
      <c r="AA67" s="72">
        <v>0</v>
      </c>
      <c r="AB67" s="62">
        <f>AC67+AD67+AE67</f>
        <v>0</v>
      </c>
      <c r="AC67" s="72">
        <v>0</v>
      </c>
      <c r="AD67" s="72">
        <v>0</v>
      </c>
      <c r="AE67" s="72">
        <v>0</v>
      </c>
      <c r="AF67" s="71">
        <v>26600</v>
      </c>
      <c r="AG67" s="71">
        <f t="shared" si="31"/>
        <v>0</v>
      </c>
      <c r="AH67" s="103">
        <v>15749.868</v>
      </c>
      <c r="AI67" s="103">
        <f t="shared" si="32"/>
        <v>286112.268</v>
      </c>
    </row>
    <row r="68" ht="31" customHeight="1" spans="1:35">
      <c r="A68" s="60" t="s">
        <v>57</v>
      </c>
      <c r="B68" s="99" t="s">
        <v>196</v>
      </c>
      <c r="C68" s="100" t="s">
        <v>256</v>
      </c>
      <c r="D68" s="101">
        <f>E68+W68+AB68</f>
        <v>8.214</v>
      </c>
      <c r="E68" s="62">
        <f t="shared" si="23"/>
        <v>8.214</v>
      </c>
      <c r="F68" s="62">
        <f t="shared" si="24"/>
        <v>1.376</v>
      </c>
      <c r="G68" s="72">
        <v>1.376</v>
      </c>
      <c r="H68" s="72">
        <v>0</v>
      </c>
      <c r="I68" s="62">
        <f t="shared" si="25"/>
        <v>0</v>
      </c>
      <c r="J68" s="72">
        <v>0</v>
      </c>
      <c r="K68" s="62">
        <f t="shared" si="26"/>
        <v>6.838</v>
      </c>
      <c r="L68" s="72">
        <v>5.828</v>
      </c>
      <c r="M68" s="72">
        <v>0</v>
      </c>
      <c r="N68" s="72">
        <v>1.01</v>
      </c>
      <c r="O68" s="62">
        <f t="shared" si="27"/>
        <v>0</v>
      </c>
      <c r="P68" s="72">
        <v>0</v>
      </c>
      <c r="Q68" s="72">
        <v>0</v>
      </c>
      <c r="R68" s="72">
        <v>0</v>
      </c>
      <c r="S68" s="72">
        <v>0</v>
      </c>
      <c r="T68" s="72">
        <v>0</v>
      </c>
      <c r="U68" s="71">
        <v>53200</v>
      </c>
      <c r="V68" s="71">
        <f t="shared" si="28"/>
        <v>436984.8</v>
      </c>
      <c r="W68" s="62">
        <f t="shared" si="29"/>
        <v>0</v>
      </c>
      <c r="X68" s="72">
        <v>0</v>
      </c>
      <c r="Y68" s="72">
        <v>0</v>
      </c>
      <c r="Z68" s="72">
        <v>0</v>
      </c>
      <c r="AA68" s="72">
        <v>0</v>
      </c>
      <c r="AB68" s="62">
        <f>AC68+AD68+AE68</f>
        <v>0</v>
      </c>
      <c r="AC68" s="72">
        <v>0</v>
      </c>
      <c r="AD68" s="72">
        <v>0</v>
      </c>
      <c r="AE68" s="72">
        <v>0</v>
      </c>
      <c r="AF68" s="71">
        <v>26600</v>
      </c>
      <c r="AG68" s="71">
        <f t="shared" si="31"/>
        <v>0</v>
      </c>
      <c r="AH68" s="103">
        <v>29893.344</v>
      </c>
      <c r="AI68" s="103">
        <f t="shared" si="32"/>
        <v>466878.144</v>
      </c>
    </row>
    <row r="69" ht="31" customHeight="1" spans="1:35">
      <c r="A69" s="60" t="s">
        <v>57</v>
      </c>
      <c r="B69" s="99" t="s">
        <v>196</v>
      </c>
      <c r="C69" s="100" t="s">
        <v>257</v>
      </c>
      <c r="D69" s="101">
        <f>E69+W69+AB69</f>
        <v>20.407</v>
      </c>
      <c r="E69" s="62">
        <f t="shared" si="23"/>
        <v>19.874</v>
      </c>
      <c r="F69" s="62">
        <f t="shared" si="24"/>
        <v>6.776</v>
      </c>
      <c r="G69" s="72">
        <v>1.038</v>
      </c>
      <c r="H69" s="72">
        <v>5.738</v>
      </c>
      <c r="I69" s="62">
        <f t="shared" si="25"/>
        <v>0</v>
      </c>
      <c r="J69" s="72">
        <v>0</v>
      </c>
      <c r="K69" s="62">
        <f t="shared" si="26"/>
        <v>12.972</v>
      </c>
      <c r="L69" s="72">
        <v>5.018</v>
      </c>
      <c r="M69" s="72">
        <v>0.928</v>
      </c>
      <c r="N69" s="72">
        <v>7.026</v>
      </c>
      <c r="O69" s="62">
        <f t="shared" si="27"/>
        <v>0.126</v>
      </c>
      <c r="P69" s="72">
        <v>0</v>
      </c>
      <c r="Q69" s="72">
        <v>0</v>
      </c>
      <c r="R69" s="72">
        <v>0</v>
      </c>
      <c r="S69" s="72">
        <v>0.126</v>
      </c>
      <c r="T69" s="72">
        <v>0</v>
      </c>
      <c r="U69" s="71">
        <v>53200</v>
      </c>
      <c r="V69" s="71">
        <f t="shared" si="28"/>
        <v>1057296.8</v>
      </c>
      <c r="W69" s="62">
        <f t="shared" si="29"/>
        <v>0.533</v>
      </c>
      <c r="X69" s="72">
        <v>0.533</v>
      </c>
      <c r="Y69" s="72">
        <v>0</v>
      </c>
      <c r="Z69" s="72">
        <v>0</v>
      </c>
      <c r="AA69" s="72">
        <v>0</v>
      </c>
      <c r="AB69" s="62">
        <f>AC69+AD69+AE69</f>
        <v>0</v>
      </c>
      <c r="AC69" s="72">
        <v>0</v>
      </c>
      <c r="AD69" s="72">
        <v>0</v>
      </c>
      <c r="AE69" s="72">
        <v>0</v>
      </c>
      <c r="AF69" s="71">
        <v>26600</v>
      </c>
      <c r="AG69" s="71">
        <f t="shared" si="31"/>
        <v>14177.8</v>
      </c>
      <c r="AH69" s="103">
        <v>48789.144</v>
      </c>
      <c r="AI69" s="103">
        <f t="shared" si="32"/>
        <v>1120263.744</v>
      </c>
    </row>
    <row r="70" ht="31" customHeight="1" spans="1:35">
      <c r="A70" s="60" t="s">
        <v>57</v>
      </c>
      <c r="B70" s="99" t="s">
        <v>196</v>
      </c>
      <c r="C70" s="100" t="s">
        <v>258</v>
      </c>
      <c r="D70" s="101">
        <f t="shared" ref="D70:D101" si="33">E70+W70+AB70</f>
        <v>0.997</v>
      </c>
      <c r="E70" s="62">
        <f t="shared" ref="E70:E101" si="34">F70+I70+K70+O70</f>
        <v>0.997</v>
      </c>
      <c r="F70" s="62">
        <f t="shared" ref="F70:F101" si="35">G70+H70</f>
        <v>0.997</v>
      </c>
      <c r="G70" s="72">
        <v>0</v>
      </c>
      <c r="H70" s="72">
        <v>0.997</v>
      </c>
      <c r="I70" s="62">
        <f t="shared" ref="I70:I101" si="36">J70</f>
        <v>0</v>
      </c>
      <c r="J70" s="72">
        <v>0</v>
      </c>
      <c r="K70" s="62">
        <f t="shared" ref="K70:K101" si="37">L70+M70+N70</f>
        <v>0</v>
      </c>
      <c r="L70" s="72">
        <v>0</v>
      </c>
      <c r="M70" s="72">
        <v>0</v>
      </c>
      <c r="N70" s="72">
        <v>0</v>
      </c>
      <c r="O70" s="62">
        <f t="shared" ref="O70:O101" si="38">P70+Q70+R70+S70+T70</f>
        <v>0</v>
      </c>
      <c r="P70" s="72">
        <v>0</v>
      </c>
      <c r="Q70" s="72">
        <v>0</v>
      </c>
      <c r="R70" s="72">
        <v>0</v>
      </c>
      <c r="S70" s="72">
        <v>0</v>
      </c>
      <c r="T70" s="72">
        <v>0</v>
      </c>
      <c r="U70" s="71">
        <v>53200</v>
      </c>
      <c r="V70" s="71">
        <f t="shared" ref="V70:V101" si="39">E70*U70</f>
        <v>53040.4</v>
      </c>
      <c r="W70" s="62">
        <f t="shared" ref="W70:W101" si="40">X70+Y70+Z70+AA70</f>
        <v>0</v>
      </c>
      <c r="X70" s="72">
        <v>0</v>
      </c>
      <c r="Y70" s="72">
        <v>0</v>
      </c>
      <c r="Z70" s="72">
        <v>0</v>
      </c>
      <c r="AA70" s="72">
        <v>0</v>
      </c>
      <c r="AB70" s="62">
        <f t="shared" ref="AB70:AB101" si="41">AC70+AD70+AE70</f>
        <v>0</v>
      </c>
      <c r="AC70" s="72">
        <v>0</v>
      </c>
      <c r="AD70" s="72">
        <v>0</v>
      </c>
      <c r="AE70" s="72">
        <v>0</v>
      </c>
      <c r="AF70" s="71">
        <v>26600</v>
      </c>
      <c r="AG70" s="71">
        <f t="shared" ref="AG70:AG101" si="42">W70*AF70+AB70*AF70</f>
        <v>0</v>
      </c>
      <c r="AH70" s="103">
        <v>1339.968</v>
      </c>
      <c r="AI70" s="103">
        <f t="shared" si="32"/>
        <v>54380.368</v>
      </c>
    </row>
    <row r="71" ht="31" customHeight="1" spans="1:35">
      <c r="A71" s="60" t="s">
        <v>57</v>
      </c>
      <c r="B71" s="99" t="s">
        <v>196</v>
      </c>
      <c r="C71" s="100" t="s">
        <v>259</v>
      </c>
      <c r="D71" s="101">
        <f t="shared" si="33"/>
        <v>0.342</v>
      </c>
      <c r="E71" s="62">
        <f t="shared" si="34"/>
        <v>0.342</v>
      </c>
      <c r="F71" s="62">
        <f t="shared" si="35"/>
        <v>0.302</v>
      </c>
      <c r="G71" s="72">
        <v>0.302</v>
      </c>
      <c r="H71" s="72">
        <v>0</v>
      </c>
      <c r="I71" s="62">
        <f t="shared" si="36"/>
        <v>0</v>
      </c>
      <c r="J71" s="72">
        <v>0</v>
      </c>
      <c r="K71" s="62">
        <f t="shared" si="37"/>
        <v>0</v>
      </c>
      <c r="L71" s="72">
        <v>0</v>
      </c>
      <c r="M71" s="72">
        <v>0</v>
      </c>
      <c r="N71" s="72">
        <v>0</v>
      </c>
      <c r="O71" s="62">
        <f t="shared" si="38"/>
        <v>0.04</v>
      </c>
      <c r="P71" s="72">
        <v>0</v>
      </c>
      <c r="Q71" s="72">
        <v>0</v>
      </c>
      <c r="R71" s="72">
        <v>0</v>
      </c>
      <c r="S71" s="72">
        <v>0</v>
      </c>
      <c r="T71" s="72">
        <v>0.04</v>
      </c>
      <c r="U71" s="71">
        <v>53200</v>
      </c>
      <c r="V71" s="71">
        <f t="shared" si="39"/>
        <v>18194.4</v>
      </c>
      <c r="W71" s="62">
        <f t="shared" si="40"/>
        <v>0</v>
      </c>
      <c r="X71" s="72">
        <v>0</v>
      </c>
      <c r="Y71" s="72">
        <v>0</v>
      </c>
      <c r="Z71" s="72">
        <v>0</v>
      </c>
      <c r="AA71" s="72">
        <v>0</v>
      </c>
      <c r="AB71" s="62">
        <f t="shared" si="41"/>
        <v>0</v>
      </c>
      <c r="AC71" s="72">
        <v>0</v>
      </c>
      <c r="AD71" s="72">
        <v>0</v>
      </c>
      <c r="AE71" s="72">
        <v>0</v>
      </c>
      <c r="AF71" s="71">
        <v>26600</v>
      </c>
      <c r="AG71" s="71">
        <f t="shared" si="42"/>
        <v>0</v>
      </c>
      <c r="AH71" s="103">
        <v>405.888</v>
      </c>
      <c r="AI71" s="103">
        <f t="shared" ref="AI71:AI102" si="43">V71+AG71+AH71</f>
        <v>18600.288</v>
      </c>
    </row>
    <row r="72" ht="31" customHeight="1" spans="1:35">
      <c r="A72" s="60" t="s">
        <v>57</v>
      </c>
      <c r="B72" s="99" t="s">
        <v>196</v>
      </c>
      <c r="C72" s="100" t="s">
        <v>260</v>
      </c>
      <c r="D72" s="101">
        <f t="shared" si="33"/>
        <v>0.338</v>
      </c>
      <c r="E72" s="62">
        <f t="shared" si="34"/>
        <v>0.338</v>
      </c>
      <c r="F72" s="62">
        <f t="shared" si="35"/>
        <v>0.338</v>
      </c>
      <c r="G72" s="72">
        <v>0.338</v>
      </c>
      <c r="H72" s="72">
        <v>0</v>
      </c>
      <c r="I72" s="62">
        <f t="shared" si="36"/>
        <v>0</v>
      </c>
      <c r="J72" s="72">
        <v>0</v>
      </c>
      <c r="K72" s="62">
        <f t="shared" si="37"/>
        <v>0</v>
      </c>
      <c r="L72" s="72">
        <v>0</v>
      </c>
      <c r="M72" s="72">
        <v>0</v>
      </c>
      <c r="N72" s="72">
        <v>0</v>
      </c>
      <c r="O72" s="62">
        <f t="shared" si="38"/>
        <v>0</v>
      </c>
      <c r="P72" s="72">
        <v>0</v>
      </c>
      <c r="Q72" s="72">
        <v>0</v>
      </c>
      <c r="R72" s="72">
        <v>0</v>
      </c>
      <c r="S72" s="72">
        <v>0</v>
      </c>
      <c r="T72" s="72">
        <v>0</v>
      </c>
      <c r="U72" s="71">
        <v>53200</v>
      </c>
      <c r="V72" s="71">
        <f t="shared" si="39"/>
        <v>17981.6</v>
      </c>
      <c r="W72" s="62">
        <f t="shared" si="40"/>
        <v>0</v>
      </c>
      <c r="X72" s="72">
        <v>0</v>
      </c>
      <c r="Y72" s="72">
        <v>0</v>
      </c>
      <c r="Z72" s="72">
        <v>0</v>
      </c>
      <c r="AA72" s="72">
        <v>0</v>
      </c>
      <c r="AB72" s="62">
        <f t="shared" si="41"/>
        <v>0</v>
      </c>
      <c r="AC72" s="72">
        <v>0</v>
      </c>
      <c r="AD72" s="72">
        <v>0</v>
      </c>
      <c r="AE72" s="72">
        <v>0</v>
      </c>
      <c r="AF72" s="71">
        <v>26600</v>
      </c>
      <c r="AG72" s="71">
        <f t="shared" si="42"/>
        <v>0</v>
      </c>
      <c r="AH72" s="103">
        <v>454.272</v>
      </c>
      <c r="AI72" s="103">
        <f t="shared" si="43"/>
        <v>18435.872</v>
      </c>
    </row>
    <row r="73" ht="31" customHeight="1" spans="1:35">
      <c r="A73" s="60" t="s">
        <v>57</v>
      </c>
      <c r="B73" s="99" t="s">
        <v>196</v>
      </c>
      <c r="C73" s="100" t="s">
        <v>261</v>
      </c>
      <c r="D73" s="101">
        <f t="shared" si="33"/>
        <v>12.428</v>
      </c>
      <c r="E73" s="62">
        <f t="shared" si="34"/>
        <v>11.483</v>
      </c>
      <c r="F73" s="62">
        <f t="shared" si="35"/>
        <v>3.735</v>
      </c>
      <c r="G73" s="72">
        <v>2.348</v>
      </c>
      <c r="H73" s="72">
        <v>1.387</v>
      </c>
      <c r="I73" s="62">
        <f t="shared" si="36"/>
        <v>0</v>
      </c>
      <c r="J73" s="72">
        <v>0</v>
      </c>
      <c r="K73" s="62">
        <f t="shared" si="37"/>
        <v>7.584</v>
      </c>
      <c r="L73" s="72">
        <v>5.544</v>
      </c>
      <c r="M73" s="72">
        <v>0.156</v>
      </c>
      <c r="N73" s="72">
        <v>1.884</v>
      </c>
      <c r="O73" s="62">
        <f t="shared" si="38"/>
        <v>0.164</v>
      </c>
      <c r="P73" s="72">
        <v>0.164</v>
      </c>
      <c r="Q73" s="72">
        <v>0</v>
      </c>
      <c r="R73" s="72">
        <v>0</v>
      </c>
      <c r="S73" s="72">
        <v>0</v>
      </c>
      <c r="T73" s="72">
        <v>0</v>
      </c>
      <c r="U73" s="71">
        <v>53200</v>
      </c>
      <c r="V73" s="71">
        <f t="shared" si="39"/>
        <v>610895.6</v>
      </c>
      <c r="W73" s="62">
        <f t="shared" si="40"/>
        <v>0.945</v>
      </c>
      <c r="X73" s="72">
        <v>0.945</v>
      </c>
      <c r="Y73" s="72">
        <v>0</v>
      </c>
      <c r="Z73" s="72">
        <v>0</v>
      </c>
      <c r="AA73" s="72">
        <v>0</v>
      </c>
      <c r="AB73" s="62">
        <f t="shared" si="41"/>
        <v>0</v>
      </c>
      <c r="AC73" s="72">
        <v>0</v>
      </c>
      <c r="AD73" s="72">
        <v>0</v>
      </c>
      <c r="AE73" s="72">
        <v>0</v>
      </c>
      <c r="AF73" s="71">
        <v>26600</v>
      </c>
      <c r="AG73" s="71">
        <f t="shared" si="42"/>
        <v>25137</v>
      </c>
      <c r="AH73" s="103">
        <v>34107.84</v>
      </c>
      <c r="AI73" s="103">
        <f t="shared" si="43"/>
        <v>670140.44</v>
      </c>
    </row>
    <row r="74" ht="31" customHeight="1" spans="1:35">
      <c r="A74" s="60" t="s">
        <v>57</v>
      </c>
      <c r="B74" s="99" t="s">
        <v>196</v>
      </c>
      <c r="C74" s="100" t="s">
        <v>262</v>
      </c>
      <c r="D74" s="101">
        <f t="shared" si="33"/>
        <v>0.325</v>
      </c>
      <c r="E74" s="62">
        <f t="shared" si="34"/>
        <v>0.325</v>
      </c>
      <c r="F74" s="62">
        <f t="shared" si="35"/>
        <v>0.325</v>
      </c>
      <c r="G74" s="72">
        <v>0.325</v>
      </c>
      <c r="H74" s="72">
        <v>0</v>
      </c>
      <c r="I74" s="62">
        <f t="shared" si="36"/>
        <v>0</v>
      </c>
      <c r="J74" s="72">
        <v>0</v>
      </c>
      <c r="K74" s="62">
        <f t="shared" si="37"/>
        <v>0</v>
      </c>
      <c r="L74" s="72">
        <v>0</v>
      </c>
      <c r="M74" s="72">
        <v>0</v>
      </c>
      <c r="N74" s="72">
        <v>0</v>
      </c>
      <c r="O74" s="62">
        <f t="shared" si="38"/>
        <v>0</v>
      </c>
      <c r="P74" s="72">
        <v>0</v>
      </c>
      <c r="Q74" s="72">
        <v>0</v>
      </c>
      <c r="R74" s="72">
        <v>0</v>
      </c>
      <c r="S74" s="72">
        <v>0</v>
      </c>
      <c r="T74" s="72">
        <v>0</v>
      </c>
      <c r="U74" s="71">
        <v>53200</v>
      </c>
      <c r="V74" s="71">
        <f t="shared" si="39"/>
        <v>17290</v>
      </c>
      <c r="W74" s="62">
        <f t="shared" si="40"/>
        <v>0</v>
      </c>
      <c r="X74" s="72">
        <v>0</v>
      </c>
      <c r="Y74" s="72">
        <v>0</v>
      </c>
      <c r="Z74" s="72">
        <v>0</v>
      </c>
      <c r="AA74" s="72">
        <v>0</v>
      </c>
      <c r="AB74" s="62">
        <f t="shared" si="41"/>
        <v>0</v>
      </c>
      <c r="AC74" s="72">
        <v>0</v>
      </c>
      <c r="AD74" s="72">
        <v>0</v>
      </c>
      <c r="AE74" s="72">
        <v>0</v>
      </c>
      <c r="AF74" s="71">
        <v>26600</v>
      </c>
      <c r="AG74" s="71">
        <f t="shared" si="42"/>
        <v>0</v>
      </c>
      <c r="AH74" s="103">
        <v>436.8</v>
      </c>
      <c r="AI74" s="103">
        <f t="shared" si="43"/>
        <v>17726.8</v>
      </c>
    </row>
    <row r="75" ht="31" customHeight="1" spans="1:35">
      <c r="A75" s="60" t="s">
        <v>57</v>
      </c>
      <c r="B75" s="99" t="s">
        <v>196</v>
      </c>
      <c r="C75" s="100" t="s">
        <v>263</v>
      </c>
      <c r="D75" s="101">
        <f t="shared" si="33"/>
        <v>9.651</v>
      </c>
      <c r="E75" s="62">
        <f t="shared" si="34"/>
        <v>9.651</v>
      </c>
      <c r="F75" s="62">
        <f t="shared" si="35"/>
        <v>5.3</v>
      </c>
      <c r="G75" s="72">
        <v>2.152</v>
      </c>
      <c r="H75" s="72">
        <v>3.148</v>
      </c>
      <c r="I75" s="62">
        <f t="shared" si="36"/>
        <v>0</v>
      </c>
      <c r="J75" s="72">
        <v>0</v>
      </c>
      <c r="K75" s="62">
        <f t="shared" si="37"/>
        <v>4.314</v>
      </c>
      <c r="L75" s="72">
        <v>4.273</v>
      </c>
      <c r="M75" s="72">
        <v>0.041</v>
      </c>
      <c r="N75" s="72">
        <v>0</v>
      </c>
      <c r="O75" s="62">
        <f t="shared" si="38"/>
        <v>0.037</v>
      </c>
      <c r="P75" s="72">
        <v>0</v>
      </c>
      <c r="Q75" s="72">
        <v>0</v>
      </c>
      <c r="R75" s="72">
        <v>0</v>
      </c>
      <c r="S75" s="72">
        <v>0.037</v>
      </c>
      <c r="T75" s="72">
        <v>0</v>
      </c>
      <c r="U75" s="71">
        <v>53200</v>
      </c>
      <c r="V75" s="71">
        <f t="shared" si="39"/>
        <v>513433.2</v>
      </c>
      <c r="W75" s="62">
        <f t="shared" si="40"/>
        <v>0</v>
      </c>
      <c r="X75" s="72">
        <v>0</v>
      </c>
      <c r="Y75" s="72">
        <v>0</v>
      </c>
      <c r="Z75" s="72">
        <v>0</v>
      </c>
      <c r="AA75" s="72">
        <v>0</v>
      </c>
      <c r="AB75" s="62">
        <f t="shared" si="41"/>
        <v>0</v>
      </c>
      <c r="AC75" s="72">
        <v>0</v>
      </c>
      <c r="AD75" s="72">
        <v>0</v>
      </c>
      <c r="AE75" s="72">
        <v>0</v>
      </c>
      <c r="AF75" s="71">
        <v>26600</v>
      </c>
      <c r="AG75" s="71">
        <f t="shared" si="42"/>
        <v>0</v>
      </c>
      <c r="AH75" s="103">
        <v>26548.5</v>
      </c>
      <c r="AI75" s="103">
        <f t="shared" si="43"/>
        <v>539981.7</v>
      </c>
    </row>
    <row r="76" ht="31" customHeight="1" spans="1:35">
      <c r="A76" s="60" t="s">
        <v>57</v>
      </c>
      <c r="B76" s="99" t="s">
        <v>196</v>
      </c>
      <c r="C76" s="100" t="s">
        <v>264</v>
      </c>
      <c r="D76" s="101">
        <f t="shared" si="33"/>
        <v>5.136</v>
      </c>
      <c r="E76" s="62">
        <f t="shared" si="34"/>
        <v>5.136</v>
      </c>
      <c r="F76" s="62">
        <f t="shared" si="35"/>
        <v>0.311</v>
      </c>
      <c r="G76" s="72">
        <v>0.113</v>
      </c>
      <c r="H76" s="72">
        <v>0.198</v>
      </c>
      <c r="I76" s="62">
        <f t="shared" si="36"/>
        <v>0</v>
      </c>
      <c r="J76" s="72">
        <v>0</v>
      </c>
      <c r="K76" s="62">
        <f t="shared" si="37"/>
        <v>4.801</v>
      </c>
      <c r="L76" s="72">
        <v>4.572</v>
      </c>
      <c r="M76" s="72">
        <v>0</v>
      </c>
      <c r="N76" s="72">
        <v>0.229</v>
      </c>
      <c r="O76" s="62">
        <f t="shared" si="38"/>
        <v>0.024</v>
      </c>
      <c r="P76" s="72">
        <v>0</v>
      </c>
      <c r="Q76" s="72">
        <v>0</v>
      </c>
      <c r="R76" s="72">
        <v>0</v>
      </c>
      <c r="S76" s="72">
        <v>0</v>
      </c>
      <c r="T76" s="72">
        <v>0.024</v>
      </c>
      <c r="U76" s="71">
        <v>53200</v>
      </c>
      <c r="V76" s="71">
        <f t="shared" si="39"/>
        <v>273235.2</v>
      </c>
      <c r="W76" s="62">
        <f t="shared" si="40"/>
        <v>0</v>
      </c>
      <c r="X76" s="72">
        <v>0</v>
      </c>
      <c r="Y76" s="72">
        <v>0</v>
      </c>
      <c r="Z76" s="72">
        <v>0</v>
      </c>
      <c r="AA76" s="72">
        <v>0</v>
      </c>
      <c r="AB76" s="62">
        <f t="shared" si="41"/>
        <v>0</v>
      </c>
      <c r="AC76" s="72">
        <v>0</v>
      </c>
      <c r="AD76" s="72">
        <v>0</v>
      </c>
      <c r="AE76" s="72">
        <v>0</v>
      </c>
      <c r="AF76" s="71">
        <v>26600</v>
      </c>
      <c r="AG76" s="71">
        <f t="shared" si="42"/>
        <v>0</v>
      </c>
      <c r="AH76" s="103">
        <v>21404.184</v>
      </c>
      <c r="AI76" s="103">
        <f t="shared" si="43"/>
        <v>294639.384</v>
      </c>
    </row>
    <row r="77" ht="31" customHeight="1" spans="1:35">
      <c r="A77" s="60" t="s">
        <v>57</v>
      </c>
      <c r="B77" s="99" t="s">
        <v>196</v>
      </c>
      <c r="C77" s="100" t="s">
        <v>265</v>
      </c>
      <c r="D77" s="101">
        <f t="shared" si="33"/>
        <v>1.272</v>
      </c>
      <c r="E77" s="62">
        <f t="shared" si="34"/>
        <v>1.272</v>
      </c>
      <c r="F77" s="62">
        <f t="shared" si="35"/>
        <v>0</v>
      </c>
      <c r="G77" s="72">
        <v>0</v>
      </c>
      <c r="H77" s="72">
        <v>0</v>
      </c>
      <c r="I77" s="62">
        <f t="shared" si="36"/>
        <v>0</v>
      </c>
      <c r="J77" s="72">
        <v>0</v>
      </c>
      <c r="K77" s="62">
        <f t="shared" si="37"/>
        <v>1.272</v>
      </c>
      <c r="L77" s="72">
        <v>0</v>
      </c>
      <c r="M77" s="72">
        <v>0</v>
      </c>
      <c r="N77" s="72">
        <v>1.272</v>
      </c>
      <c r="O77" s="62">
        <f t="shared" si="38"/>
        <v>0</v>
      </c>
      <c r="P77" s="72">
        <v>0</v>
      </c>
      <c r="Q77" s="72">
        <v>0</v>
      </c>
      <c r="R77" s="72">
        <v>0</v>
      </c>
      <c r="S77" s="72">
        <v>0</v>
      </c>
      <c r="T77" s="72">
        <v>0</v>
      </c>
      <c r="U77" s="71">
        <v>53200</v>
      </c>
      <c r="V77" s="71">
        <f t="shared" si="39"/>
        <v>67670.4</v>
      </c>
      <c r="W77" s="62">
        <f t="shared" si="40"/>
        <v>0</v>
      </c>
      <c r="X77" s="72">
        <v>0</v>
      </c>
      <c r="Y77" s="72">
        <v>0</v>
      </c>
      <c r="Z77" s="72">
        <v>0</v>
      </c>
      <c r="AA77" s="72">
        <v>0</v>
      </c>
      <c r="AB77" s="62">
        <f t="shared" si="41"/>
        <v>0</v>
      </c>
      <c r="AC77" s="72">
        <v>0</v>
      </c>
      <c r="AD77" s="72">
        <v>0</v>
      </c>
      <c r="AE77" s="72">
        <v>0</v>
      </c>
      <c r="AF77" s="71">
        <v>26600</v>
      </c>
      <c r="AG77" s="71">
        <f t="shared" si="42"/>
        <v>0</v>
      </c>
      <c r="AH77" s="103">
        <v>2289.6</v>
      </c>
      <c r="AI77" s="103">
        <f t="shared" si="43"/>
        <v>69960</v>
      </c>
    </row>
    <row r="78" ht="31" customHeight="1" spans="1:35">
      <c r="A78" s="60" t="s">
        <v>57</v>
      </c>
      <c r="B78" s="99" t="s">
        <v>196</v>
      </c>
      <c r="C78" s="100" t="s">
        <v>266</v>
      </c>
      <c r="D78" s="101">
        <f t="shared" si="33"/>
        <v>2.821</v>
      </c>
      <c r="E78" s="62">
        <f t="shared" si="34"/>
        <v>2.821</v>
      </c>
      <c r="F78" s="62">
        <f t="shared" si="35"/>
        <v>0</v>
      </c>
      <c r="G78" s="72">
        <v>0</v>
      </c>
      <c r="H78" s="72">
        <v>0</v>
      </c>
      <c r="I78" s="62">
        <f t="shared" si="36"/>
        <v>0</v>
      </c>
      <c r="J78" s="72">
        <v>0</v>
      </c>
      <c r="K78" s="62">
        <f t="shared" si="37"/>
        <v>2.821</v>
      </c>
      <c r="L78" s="72">
        <v>0</v>
      </c>
      <c r="M78" s="72">
        <v>0</v>
      </c>
      <c r="N78" s="72">
        <v>2.821</v>
      </c>
      <c r="O78" s="62">
        <f t="shared" si="38"/>
        <v>0</v>
      </c>
      <c r="P78" s="72">
        <v>0</v>
      </c>
      <c r="Q78" s="72">
        <v>0</v>
      </c>
      <c r="R78" s="72">
        <v>0</v>
      </c>
      <c r="S78" s="72">
        <v>0</v>
      </c>
      <c r="T78" s="72">
        <v>0</v>
      </c>
      <c r="U78" s="71">
        <v>53200</v>
      </c>
      <c r="V78" s="71">
        <f t="shared" si="39"/>
        <v>150077.2</v>
      </c>
      <c r="W78" s="62">
        <f t="shared" si="40"/>
        <v>0</v>
      </c>
      <c r="X78" s="72">
        <v>0</v>
      </c>
      <c r="Y78" s="72">
        <v>0</v>
      </c>
      <c r="Z78" s="72">
        <v>0</v>
      </c>
      <c r="AA78" s="72">
        <v>0</v>
      </c>
      <c r="AB78" s="62">
        <f t="shared" si="41"/>
        <v>0</v>
      </c>
      <c r="AC78" s="72">
        <v>0</v>
      </c>
      <c r="AD78" s="72">
        <v>0</v>
      </c>
      <c r="AE78" s="72">
        <v>0</v>
      </c>
      <c r="AF78" s="71">
        <v>26600</v>
      </c>
      <c r="AG78" s="71">
        <f t="shared" si="42"/>
        <v>0</v>
      </c>
      <c r="AH78" s="103">
        <v>5077.8</v>
      </c>
      <c r="AI78" s="103">
        <f t="shared" si="43"/>
        <v>155155</v>
      </c>
    </row>
    <row r="79" ht="31" customHeight="1" spans="1:35">
      <c r="A79" s="60" t="s">
        <v>57</v>
      </c>
      <c r="B79" s="99" t="s">
        <v>196</v>
      </c>
      <c r="C79" s="100" t="s">
        <v>267</v>
      </c>
      <c r="D79" s="101">
        <f t="shared" si="33"/>
        <v>20.151</v>
      </c>
      <c r="E79" s="62">
        <f t="shared" si="34"/>
        <v>19.515</v>
      </c>
      <c r="F79" s="62">
        <f t="shared" si="35"/>
        <v>7.556</v>
      </c>
      <c r="G79" s="72">
        <v>2.614</v>
      </c>
      <c r="H79" s="72">
        <v>4.942</v>
      </c>
      <c r="I79" s="62">
        <f t="shared" si="36"/>
        <v>0</v>
      </c>
      <c r="J79" s="72">
        <v>0</v>
      </c>
      <c r="K79" s="62">
        <f t="shared" si="37"/>
        <v>11.903</v>
      </c>
      <c r="L79" s="72">
        <v>3.38</v>
      </c>
      <c r="M79" s="72">
        <v>1.023</v>
      </c>
      <c r="N79" s="72">
        <v>7.5</v>
      </c>
      <c r="O79" s="62">
        <f t="shared" si="38"/>
        <v>0.056</v>
      </c>
      <c r="P79" s="72">
        <v>0</v>
      </c>
      <c r="Q79" s="72">
        <v>0</v>
      </c>
      <c r="R79" s="72">
        <v>0</v>
      </c>
      <c r="S79" s="72">
        <v>0</v>
      </c>
      <c r="T79" s="72">
        <v>0.056</v>
      </c>
      <c r="U79" s="71">
        <v>53200</v>
      </c>
      <c r="V79" s="71">
        <f t="shared" si="39"/>
        <v>1038198</v>
      </c>
      <c r="W79" s="62">
        <f t="shared" si="40"/>
        <v>0.481</v>
      </c>
      <c r="X79" s="72">
        <v>0.481</v>
      </c>
      <c r="Y79" s="72">
        <v>0</v>
      </c>
      <c r="Z79" s="72">
        <v>0</v>
      </c>
      <c r="AA79" s="72">
        <v>0</v>
      </c>
      <c r="AB79" s="62">
        <f t="shared" si="41"/>
        <v>0.155</v>
      </c>
      <c r="AC79" s="72">
        <v>0.155</v>
      </c>
      <c r="AD79" s="72">
        <v>0</v>
      </c>
      <c r="AE79" s="72">
        <v>0</v>
      </c>
      <c r="AF79" s="71">
        <v>26600</v>
      </c>
      <c r="AG79" s="71">
        <f t="shared" si="42"/>
        <v>16917.6</v>
      </c>
      <c r="AH79" s="103">
        <v>43775.664</v>
      </c>
      <c r="AI79" s="103">
        <f t="shared" si="43"/>
        <v>1098891.264</v>
      </c>
    </row>
    <row r="80" ht="31" customHeight="1" spans="1:35">
      <c r="A80" s="60" t="s">
        <v>57</v>
      </c>
      <c r="B80" s="99" t="s">
        <v>196</v>
      </c>
      <c r="C80" s="100" t="s">
        <v>268</v>
      </c>
      <c r="D80" s="101">
        <f t="shared" si="33"/>
        <v>5.114</v>
      </c>
      <c r="E80" s="62">
        <f t="shared" si="34"/>
        <v>5.114</v>
      </c>
      <c r="F80" s="62">
        <f t="shared" si="35"/>
        <v>0.554</v>
      </c>
      <c r="G80" s="72">
        <v>0.238</v>
      </c>
      <c r="H80" s="72">
        <v>0.316</v>
      </c>
      <c r="I80" s="62">
        <f t="shared" si="36"/>
        <v>0</v>
      </c>
      <c r="J80" s="72">
        <v>0</v>
      </c>
      <c r="K80" s="62">
        <f t="shared" si="37"/>
        <v>4.56</v>
      </c>
      <c r="L80" s="72">
        <v>0.66</v>
      </c>
      <c r="M80" s="72">
        <v>0</v>
      </c>
      <c r="N80" s="72">
        <v>3.9</v>
      </c>
      <c r="O80" s="62">
        <f t="shared" si="38"/>
        <v>0</v>
      </c>
      <c r="P80" s="72">
        <v>0</v>
      </c>
      <c r="Q80" s="72">
        <v>0</v>
      </c>
      <c r="R80" s="72">
        <v>0</v>
      </c>
      <c r="S80" s="72">
        <v>0</v>
      </c>
      <c r="T80" s="72">
        <v>0</v>
      </c>
      <c r="U80" s="71">
        <v>53200</v>
      </c>
      <c r="V80" s="71">
        <f t="shared" si="39"/>
        <v>272064.8</v>
      </c>
      <c r="W80" s="62">
        <f t="shared" si="40"/>
        <v>0</v>
      </c>
      <c r="X80" s="72">
        <v>0</v>
      </c>
      <c r="Y80" s="72">
        <v>0</v>
      </c>
      <c r="Z80" s="72">
        <v>0</v>
      </c>
      <c r="AA80" s="72">
        <v>0</v>
      </c>
      <c r="AB80" s="62">
        <f t="shared" si="41"/>
        <v>0</v>
      </c>
      <c r="AC80" s="72">
        <v>0</v>
      </c>
      <c r="AD80" s="72">
        <v>0</v>
      </c>
      <c r="AE80" s="72">
        <v>0</v>
      </c>
      <c r="AF80" s="71">
        <v>26600</v>
      </c>
      <c r="AG80" s="71">
        <f t="shared" si="42"/>
        <v>0</v>
      </c>
      <c r="AH80" s="103">
        <v>10734.576</v>
      </c>
      <c r="AI80" s="103">
        <f t="shared" si="43"/>
        <v>282799.376</v>
      </c>
    </row>
    <row r="81" ht="31" customHeight="1" spans="1:35">
      <c r="A81" s="60" t="s">
        <v>57</v>
      </c>
      <c r="B81" s="99" t="s">
        <v>196</v>
      </c>
      <c r="C81" s="100" t="s">
        <v>269</v>
      </c>
      <c r="D81" s="101">
        <f t="shared" si="33"/>
        <v>6.281</v>
      </c>
      <c r="E81" s="62">
        <f t="shared" si="34"/>
        <v>6.281</v>
      </c>
      <c r="F81" s="62">
        <f t="shared" si="35"/>
        <v>3.76</v>
      </c>
      <c r="G81" s="72">
        <v>1.352</v>
      </c>
      <c r="H81" s="72">
        <v>2.408</v>
      </c>
      <c r="I81" s="62">
        <f t="shared" si="36"/>
        <v>0</v>
      </c>
      <c r="J81" s="72">
        <v>0</v>
      </c>
      <c r="K81" s="62">
        <f t="shared" si="37"/>
        <v>2.521</v>
      </c>
      <c r="L81" s="72">
        <v>2.124</v>
      </c>
      <c r="M81" s="72">
        <v>0</v>
      </c>
      <c r="N81" s="72">
        <v>0.397</v>
      </c>
      <c r="O81" s="62">
        <f t="shared" si="38"/>
        <v>0</v>
      </c>
      <c r="P81" s="72">
        <v>0</v>
      </c>
      <c r="Q81" s="72">
        <v>0</v>
      </c>
      <c r="R81" s="72">
        <v>0</v>
      </c>
      <c r="S81" s="72">
        <v>0</v>
      </c>
      <c r="T81" s="72">
        <v>0</v>
      </c>
      <c r="U81" s="71">
        <v>53200</v>
      </c>
      <c r="V81" s="71">
        <f t="shared" si="39"/>
        <v>334149.2</v>
      </c>
      <c r="W81" s="62">
        <f t="shared" si="40"/>
        <v>0</v>
      </c>
      <c r="X81" s="72">
        <v>0</v>
      </c>
      <c r="Y81" s="72">
        <v>0</v>
      </c>
      <c r="Z81" s="72">
        <v>0</v>
      </c>
      <c r="AA81" s="72">
        <v>0</v>
      </c>
      <c r="AB81" s="62">
        <f t="shared" si="41"/>
        <v>0</v>
      </c>
      <c r="AC81" s="72">
        <v>0</v>
      </c>
      <c r="AD81" s="72">
        <v>0</v>
      </c>
      <c r="AE81" s="72">
        <v>0</v>
      </c>
      <c r="AF81" s="71">
        <v>26600</v>
      </c>
      <c r="AG81" s="71">
        <f t="shared" si="42"/>
        <v>0</v>
      </c>
      <c r="AH81" s="103">
        <v>15326.04</v>
      </c>
      <c r="AI81" s="103">
        <f t="shared" si="43"/>
        <v>349475.24</v>
      </c>
    </row>
    <row r="82" ht="31" customHeight="1" spans="1:35">
      <c r="A82" s="60" t="s">
        <v>57</v>
      </c>
      <c r="B82" s="99" t="s">
        <v>196</v>
      </c>
      <c r="C82" s="100" t="s">
        <v>270</v>
      </c>
      <c r="D82" s="101">
        <f t="shared" si="33"/>
        <v>2.115</v>
      </c>
      <c r="E82" s="62">
        <f t="shared" si="34"/>
        <v>2.115</v>
      </c>
      <c r="F82" s="62">
        <f t="shared" si="35"/>
        <v>0.521</v>
      </c>
      <c r="G82" s="72">
        <v>0</v>
      </c>
      <c r="H82" s="72">
        <v>0.521</v>
      </c>
      <c r="I82" s="62">
        <f t="shared" si="36"/>
        <v>0</v>
      </c>
      <c r="J82" s="72">
        <v>0</v>
      </c>
      <c r="K82" s="62">
        <f t="shared" si="37"/>
        <v>1.467</v>
      </c>
      <c r="L82" s="72">
        <v>1.14</v>
      </c>
      <c r="M82" s="72">
        <v>0.327</v>
      </c>
      <c r="N82" s="72">
        <v>0</v>
      </c>
      <c r="O82" s="62">
        <f t="shared" si="38"/>
        <v>0.127</v>
      </c>
      <c r="P82" s="72">
        <v>0</v>
      </c>
      <c r="Q82" s="72">
        <v>0</v>
      </c>
      <c r="R82" s="72">
        <v>0</v>
      </c>
      <c r="S82" s="72">
        <v>0</v>
      </c>
      <c r="T82" s="72">
        <v>0.127</v>
      </c>
      <c r="U82" s="71">
        <v>53200</v>
      </c>
      <c r="V82" s="71">
        <f t="shared" si="39"/>
        <v>112518</v>
      </c>
      <c r="W82" s="62">
        <f t="shared" si="40"/>
        <v>0</v>
      </c>
      <c r="X82" s="72">
        <v>0</v>
      </c>
      <c r="Y82" s="72">
        <v>0</v>
      </c>
      <c r="Z82" s="72">
        <v>0</v>
      </c>
      <c r="AA82" s="72">
        <v>0</v>
      </c>
      <c r="AB82" s="62">
        <f t="shared" si="41"/>
        <v>0</v>
      </c>
      <c r="AC82" s="72">
        <v>0</v>
      </c>
      <c r="AD82" s="72">
        <v>0</v>
      </c>
      <c r="AE82" s="72">
        <v>0</v>
      </c>
      <c r="AF82" s="71">
        <v>26600</v>
      </c>
      <c r="AG82" s="71">
        <f t="shared" si="42"/>
        <v>0</v>
      </c>
      <c r="AH82" s="103">
        <v>7399.824</v>
      </c>
      <c r="AI82" s="103">
        <f t="shared" si="43"/>
        <v>119917.824</v>
      </c>
    </row>
    <row r="83" ht="31" customHeight="1" spans="1:35">
      <c r="A83" s="60" t="s">
        <v>57</v>
      </c>
      <c r="B83" s="99" t="s">
        <v>196</v>
      </c>
      <c r="C83" s="100" t="s">
        <v>271</v>
      </c>
      <c r="D83" s="101">
        <f t="shared" si="33"/>
        <v>17.14</v>
      </c>
      <c r="E83" s="62">
        <f t="shared" si="34"/>
        <v>16.815</v>
      </c>
      <c r="F83" s="62">
        <f t="shared" si="35"/>
        <v>3.288</v>
      </c>
      <c r="G83" s="72">
        <v>1.138</v>
      </c>
      <c r="H83" s="72">
        <v>2.15</v>
      </c>
      <c r="I83" s="62">
        <f t="shared" si="36"/>
        <v>0</v>
      </c>
      <c r="J83" s="72">
        <v>0</v>
      </c>
      <c r="K83" s="62">
        <f t="shared" si="37"/>
        <v>13.222</v>
      </c>
      <c r="L83" s="72">
        <v>2.707</v>
      </c>
      <c r="M83" s="72">
        <v>0</v>
      </c>
      <c r="N83" s="72">
        <v>10.515</v>
      </c>
      <c r="O83" s="62">
        <f t="shared" si="38"/>
        <v>0.305</v>
      </c>
      <c r="P83" s="72">
        <v>0.113</v>
      </c>
      <c r="Q83" s="72">
        <v>0</v>
      </c>
      <c r="R83" s="72">
        <v>0</v>
      </c>
      <c r="S83" s="72">
        <v>0</v>
      </c>
      <c r="T83" s="72">
        <v>0.192</v>
      </c>
      <c r="U83" s="71">
        <v>53200</v>
      </c>
      <c r="V83" s="71">
        <f t="shared" si="39"/>
        <v>894558</v>
      </c>
      <c r="W83" s="62">
        <f t="shared" si="40"/>
        <v>0.325</v>
      </c>
      <c r="X83" s="72">
        <v>0.325</v>
      </c>
      <c r="Y83" s="72">
        <v>0</v>
      </c>
      <c r="Z83" s="72">
        <v>0</v>
      </c>
      <c r="AA83" s="72">
        <v>0</v>
      </c>
      <c r="AB83" s="62">
        <f t="shared" si="41"/>
        <v>0</v>
      </c>
      <c r="AC83" s="72">
        <v>0</v>
      </c>
      <c r="AD83" s="72">
        <v>0</v>
      </c>
      <c r="AE83" s="72">
        <v>0</v>
      </c>
      <c r="AF83" s="71">
        <v>26600</v>
      </c>
      <c r="AG83" s="71">
        <f t="shared" si="42"/>
        <v>8645</v>
      </c>
      <c r="AH83" s="103">
        <v>35527.572</v>
      </c>
      <c r="AI83" s="103">
        <f t="shared" si="43"/>
        <v>938730.572</v>
      </c>
    </row>
    <row r="84" ht="31" customHeight="1" spans="1:35">
      <c r="A84" s="60" t="s">
        <v>57</v>
      </c>
      <c r="B84" s="99" t="s">
        <v>196</v>
      </c>
      <c r="C84" s="100" t="s">
        <v>272</v>
      </c>
      <c r="D84" s="101">
        <f t="shared" si="33"/>
        <v>4.965</v>
      </c>
      <c r="E84" s="62">
        <f t="shared" si="34"/>
        <v>4.965</v>
      </c>
      <c r="F84" s="62">
        <f t="shared" si="35"/>
        <v>1.861</v>
      </c>
      <c r="G84" s="72">
        <v>1.861</v>
      </c>
      <c r="H84" s="72">
        <v>0</v>
      </c>
      <c r="I84" s="62">
        <f t="shared" si="36"/>
        <v>0</v>
      </c>
      <c r="J84" s="72">
        <v>0</v>
      </c>
      <c r="K84" s="62">
        <f t="shared" si="37"/>
        <v>3.104</v>
      </c>
      <c r="L84" s="72">
        <v>3.038</v>
      </c>
      <c r="M84" s="72">
        <v>0</v>
      </c>
      <c r="N84" s="72">
        <v>0.066</v>
      </c>
      <c r="O84" s="62">
        <f t="shared" si="38"/>
        <v>0</v>
      </c>
      <c r="P84" s="72">
        <v>0</v>
      </c>
      <c r="Q84" s="72">
        <v>0</v>
      </c>
      <c r="R84" s="72">
        <v>0</v>
      </c>
      <c r="S84" s="72">
        <v>0</v>
      </c>
      <c r="T84" s="72">
        <v>0</v>
      </c>
      <c r="U84" s="71">
        <v>53200</v>
      </c>
      <c r="V84" s="71">
        <f t="shared" si="39"/>
        <v>264138</v>
      </c>
      <c r="W84" s="62">
        <f t="shared" si="40"/>
        <v>0</v>
      </c>
      <c r="X84" s="72">
        <v>0</v>
      </c>
      <c r="Y84" s="72">
        <v>0</v>
      </c>
      <c r="Z84" s="72">
        <v>0</v>
      </c>
      <c r="AA84" s="72">
        <v>0</v>
      </c>
      <c r="AB84" s="62">
        <f t="shared" si="41"/>
        <v>0</v>
      </c>
      <c r="AC84" s="72">
        <v>0</v>
      </c>
      <c r="AD84" s="72">
        <v>0</v>
      </c>
      <c r="AE84" s="72">
        <v>0</v>
      </c>
      <c r="AF84" s="71">
        <v>26600</v>
      </c>
      <c r="AG84" s="71">
        <f t="shared" si="42"/>
        <v>0</v>
      </c>
      <c r="AH84" s="103">
        <v>16290.984</v>
      </c>
      <c r="AI84" s="103">
        <f t="shared" si="43"/>
        <v>280428.984</v>
      </c>
    </row>
    <row r="85" ht="31" customHeight="1" spans="1:35">
      <c r="A85" s="60" t="s">
        <v>57</v>
      </c>
      <c r="B85" s="99" t="s">
        <v>196</v>
      </c>
      <c r="C85" s="100" t="s">
        <v>273</v>
      </c>
      <c r="D85" s="101">
        <f t="shared" si="33"/>
        <v>26.3749999999999</v>
      </c>
      <c r="E85" s="62">
        <f t="shared" si="34"/>
        <v>26.3749999999999</v>
      </c>
      <c r="F85" s="62">
        <f t="shared" si="35"/>
        <v>0</v>
      </c>
      <c r="G85" s="72">
        <v>0</v>
      </c>
      <c r="H85" s="72">
        <v>0</v>
      </c>
      <c r="I85" s="62">
        <f t="shared" si="36"/>
        <v>0</v>
      </c>
      <c r="J85" s="72">
        <v>0</v>
      </c>
      <c r="K85" s="62">
        <f t="shared" si="37"/>
        <v>26.3749999999999</v>
      </c>
      <c r="L85" s="72">
        <v>0</v>
      </c>
      <c r="M85" s="72">
        <v>0</v>
      </c>
      <c r="N85" s="72">
        <v>26.3749999999999</v>
      </c>
      <c r="O85" s="62">
        <f t="shared" si="38"/>
        <v>0</v>
      </c>
      <c r="P85" s="72">
        <v>0</v>
      </c>
      <c r="Q85" s="72">
        <v>0</v>
      </c>
      <c r="R85" s="72">
        <v>0</v>
      </c>
      <c r="S85" s="72">
        <v>0</v>
      </c>
      <c r="T85" s="72">
        <v>0</v>
      </c>
      <c r="U85" s="71">
        <v>53200</v>
      </c>
      <c r="V85" s="71">
        <f t="shared" si="39"/>
        <v>1403149.99999999</v>
      </c>
      <c r="W85" s="62">
        <f t="shared" si="40"/>
        <v>0</v>
      </c>
      <c r="X85" s="72">
        <v>0</v>
      </c>
      <c r="Y85" s="72">
        <v>0</v>
      </c>
      <c r="Z85" s="72">
        <v>0</v>
      </c>
      <c r="AA85" s="72">
        <v>0</v>
      </c>
      <c r="AB85" s="62">
        <f t="shared" si="41"/>
        <v>0</v>
      </c>
      <c r="AC85" s="72">
        <v>0</v>
      </c>
      <c r="AD85" s="72">
        <v>0</v>
      </c>
      <c r="AE85" s="72">
        <v>0</v>
      </c>
      <c r="AF85" s="71">
        <v>26600</v>
      </c>
      <c r="AG85" s="71">
        <f t="shared" si="42"/>
        <v>0</v>
      </c>
      <c r="AH85" s="103">
        <v>47474.9999999998</v>
      </c>
      <c r="AI85" s="103">
        <f t="shared" si="43"/>
        <v>1450624.99999999</v>
      </c>
    </row>
    <row r="86" ht="31" customHeight="1" spans="1:35">
      <c r="A86" s="60" t="s">
        <v>57</v>
      </c>
      <c r="B86" s="99" t="s">
        <v>196</v>
      </c>
      <c r="C86" s="100" t="s">
        <v>274</v>
      </c>
      <c r="D86" s="101">
        <f t="shared" si="33"/>
        <v>3.447</v>
      </c>
      <c r="E86" s="62">
        <f t="shared" si="34"/>
        <v>3.447</v>
      </c>
      <c r="F86" s="62">
        <f t="shared" si="35"/>
        <v>0</v>
      </c>
      <c r="G86" s="72">
        <v>0</v>
      </c>
      <c r="H86" s="72">
        <v>0</v>
      </c>
      <c r="I86" s="62">
        <f t="shared" si="36"/>
        <v>0</v>
      </c>
      <c r="J86" s="72">
        <v>0</v>
      </c>
      <c r="K86" s="62">
        <f t="shared" si="37"/>
        <v>3.447</v>
      </c>
      <c r="L86" s="72">
        <v>0</v>
      </c>
      <c r="M86" s="72">
        <v>0</v>
      </c>
      <c r="N86" s="72">
        <v>3.447</v>
      </c>
      <c r="O86" s="62">
        <f t="shared" si="38"/>
        <v>0</v>
      </c>
      <c r="P86" s="72">
        <v>0</v>
      </c>
      <c r="Q86" s="72">
        <v>0</v>
      </c>
      <c r="R86" s="72">
        <v>0</v>
      </c>
      <c r="S86" s="72">
        <v>0</v>
      </c>
      <c r="T86" s="72">
        <v>0</v>
      </c>
      <c r="U86" s="71">
        <v>53200</v>
      </c>
      <c r="V86" s="71">
        <f t="shared" si="39"/>
        <v>183380.4</v>
      </c>
      <c r="W86" s="62">
        <f t="shared" si="40"/>
        <v>0</v>
      </c>
      <c r="X86" s="72">
        <v>0</v>
      </c>
      <c r="Y86" s="72">
        <v>0</v>
      </c>
      <c r="Z86" s="72">
        <v>0</v>
      </c>
      <c r="AA86" s="72">
        <v>0</v>
      </c>
      <c r="AB86" s="62">
        <f t="shared" si="41"/>
        <v>0</v>
      </c>
      <c r="AC86" s="72">
        <v>0</v>
      </c>
      <c r="AD86" s="72">
        <v>0</v>
      </c>
      <c r="AE86" s="72">
        <v>0</v>
      </c>
      <c r="AF86" s="71">
        <v>26600</v>
      </c>
      <c r="AG86" s="71">
        <f t="shared" si="42"/>
        <v>0</v>
      </c>
      <c r="AH86" s="103">
        <v>6204.6</v>
      </c>
      <c r="AI86" s="103">
        <f t="shared" si="43"/>
        <v>189585</v>
      </c>
    </row>
    <row r="87" ht="31" customHeight="1" spans="1:35">
      <c r="A87" s="60" t="s">
        <v>57</v>
      </c>
      <c r="B87" s="99" t="s">
        <v>196</v>
      </c>
      <c r="C87" s="100" t="s">
        <v>275</v>
      </c>
      <c r="D87" s="101">
        <f t="shared" si="33"/>
        <v>3.828</v>
      </c>
      <c r="E87" s="62">
        <f t="shared" si="34"/>
        <v>3.828</v>
      </c>
      <c r="F87" s="62">
        <f t="shared" si="35"/>
        <v>0</v>
      </c>
      <c r="G87" s="72">
        <v>0</v>
      </c>
      <c r="H87" s="72">
        <v>0</v>
      </c>
      <c r="I87" s="62">
        <f t="shared" si="36"/>
        <v>0</v>
      </c>
      <c r="J87" s="72">
        <v>0</v>
      </c>
      <c r="K87" s="62">
        <f t="shared" si="37"/>
        <v>3.828</v>
      </c>
      <c r="L87" s="72">
        <v>0</v>
      </c>
      <c r="M87" s="72">
        <v>0</v>
      </c>
      <c r="N87" s="72">
        <v>3.828</v>
      </c>
      <c r="O87" s="62">
        <f t="shared" si="38"/>
        <v>0</v>
      </c>
      <c r="P87" s="72">
        <v>0</v>
      </c>
      <c r="Q87" s="72">
        <v>0</v>
      </c>
      <c r="R87" s="72">
        <v>0</v>
      </c>
      <c r="S87" s="72">
        <v>0</v>
      </c>
      <c r="T87" s="72">
        <v>0</v>
      </c>
      <c r="U87" s="71">
        <v>53200</v>
      </c>
      <c r="V87" s="71">
        <f t="shared" si="39"/>
        <v>203649.6</v>
      </c>
      <c r="W87" s="62">
        <f t="shared" si="40"/>
        <v>0</v>
      </c>
      <c r="X87" s="72">
        <v>0</v>
      </c>
      <c r="Y87" s="72">
        <v>0</v>
      </c>
      <c r="Z87" s="72">
        <v>0</v>
      </c>
      <c r="AA87" s="72">
        <v>0</v>
      </c>
      <c r="AB87" s="62">
        <f t="shared" si="41"/>
        <v>0</v>
      </c>
      <c r="AC87" s="72">
        <v>0</v>
      </c>
      <c r="AD87" s="72">
        <v>0</v>
      </c>
      <c r="AE87" s="72">
        <v>0</v>
      </c>
      <c r="AF87" s="71">
        <v>26600</v>
      </c>
      <c r="AG87" s="71">
        <f t="shared" si="42"/>
        <v>0</v>
      </c>
      <c r="AH87" s="103">
        <v>6890.4</v>
      </c>
      <c r="AI87" s="103">
        <f t="shared" si="43"/>
        <v>210540</v>
      </c>
    </row>
    <row r="88" ht="31" customHeight="1" spans="1:35">
      <c r="A88" s="60" t="s">
        <v>57</v>
      </c>
      <c r="B88" s="99" t="s">
        <v>196</v>
      </c>
      <c r="C88" s="100" t="s">
        <v>276</v>
      </c>
      <c r="D88" s="101">
        <f t="shared" si="33"/>
        <v>25.4759999999999</v>
      </c>
      <c r="E88" s="62">
        <f t="shared" si="34"/>
        <v>25.4759999999999</v>
      </c>
      <c r="F88" s="62">
        <f t="shared" si="35"/>
        <v>0</v>
      </c>
      <c r="G88" s="72">
        <v>0</v>
      </c>
      <c r="H88" s="72">
        <v>0</v>
      </c>
      <c r="I88" s="62">
        <f t="shared" si="36"/>
        <v>0</v>
      </c>
      <c r="J88" s="72">
        <v>0</v>
      </c>
      <c r="K88" s="62">
        <f t="shared" si="37"/>
        <v>25.4759999999999</v>
      </c>
      <c r="L88" s="72">
        <v>6.315</v>
      </c>
      <c r="M88" s="72">
        <v>0</v>
      </c>
      <c r="N88" s="72">
        <v>19.1609999999999</v>
      </c>
      <c r="O88" s="62">
        <f t="shared" si="38"/>
        <v>0</v>
      </c>
      <c r="P88" s="72">
        <v>0</v>
      </c>
      <c r="Q88" s="72">
        <v>0</v>
      </c>
      <c r="R88" s="72">
        <v>0</v>
      </c>
      <c r="S88" s="72">
        <v>0</v>
      </c>
      <c r="T88" s="72">
        <v>0</v>
      </c>
      <c r="U88" s="71">
        <v>53200</v>
      </c>
      <c r="V88" s="71">
        <f t="shared" si="39"/>
        <v>1355323.19999999</v>
      </c>
      <c r="W88" s="62">
        <f t="shared" si="40"/>
        <v>0</v>
      </c>
      <c r="X88" s="72">
        <v>0</v>
      </c>
      <c r="Y88" s="72">
        <v>0</v>
      </c>
      <c r="Z88" s="72">
        <v>0</v>
      </c>
      <c r="AA88" s="72">
        <v>0</v>
      </c>
      <c r="AB88" s="62">
        <f t="shared" si="41"/>
        <v>0</v>
      </c>
      <c r="AC88" s="72">
        <v>0</v>
      </c>
      <c r="AD88" s="72">
        <v>0</v>
      </c>
      <c r="AE88" s="72">
        <v>0</v>
      </c>
      <c r="AF88" s="71">
        <v>26600</v>
      </c>
      <c r="AG88" s="71">
        <f t="shared" si="42"/>
        <v>0</v>
      </c>
      <c r="AH88" s="103">
        <v>62907.2999999998</v>
      </c>
      <c r="AI88" s="103">
        <f t="shared" si="43"/>
        <v>1418230.49999999</v>
      </c>
    </row>
    <row r="89" ht="31" customHeight="1" spans="1:35">
      <c r="A89" s="60" t="s">
        <v>57</v>
      </c>
      <c r="B89" s="99" t="s">
        <v>196</v>
      </c>
      <c r="C89" s="100" t="s">
        <v>277</v>
      </c>
      <c r="D89" s="101">
        <f t="shared" si="33"/>
        <v>16.727</v>
      </c>
      <c r="E89" s="62">
        <f t="shared" si="34"/>
        <v>16.727</v>
      </c>
      <c r="F89" s="62">
        <f t="shared" si="35"/>
        <v>7.53</v>
      </c>
      <c r="G89" s="72">
        <v>2.325</v>
      </c>
      <c r="H89" s="72">
        <v>5.205</v>
      </c>
      <c r="I89" s="62">
        <f t="shared" si="36"/>
        <v>0</v>
      </c>
      <c r="J89" s="72">
        <v>0</v>
      </c>
      <c r="K89" s="62">
        <f t="shared" si="37"/>
        <v>9.015</v>
      </c>
      <c r="L89" s="72">
        <v>5.018</v>
      </c>
      <c r="M89" s="72">
        <v>0.014</v>
      </c>
      <c r="N89" s="72">
        <v>3.983</v>
      </c>
      <c r="O89" s="62">
        <f t="shared" si="38"/>
        <v>0.182</v>
      </c>
      <c r="P89" s="72">
        <v>0</v>
      </c>
      <c r="Q89" s="72">
        <v>0</v>
      </c>
      <c r="R89" s="72">
        <v>0</v>
      </c>
      <c r="S89" s="72">
        <v>0</v>
      </c>
      <c r="T89" s="72">
        <v>0.182</v>
      </c>
      <c r="U89" s="71">
        <v>53200</v>
      </c>
      <c r="V89" s="71">
        <f t="shared" si="39"/>
        <v>889876.4</v>
      </c>
      <c r="W89" s="62">
        <f t="shared" si="40"/>
        <v>0</v>
      </c>
      <c r="X89" s="72">
        <v>0</v>
      </c>
      <c r="Y89" s="72">
        <v>0</v>
      </c>
      <c r="Z89" s="72">
        <v>0</v>
      </c>
      <c r="AA89" s="72">
        <v>0</v>
      </c>
      <c r="AB89" s="62">
        <f t="shared" si="41"/>
        <v>0</v>
      </c>
      <c r="AC89" s="72">
        <v>0</v>
      </c>
      <c r="AD89" s="72">
        <v>0</v>
      </c>
      <c r="AE89" s="72">
        <v>0</v>
      </c>
      <c r="AF89" s="71">
        <v>26600</v>
      </c>
      <c r="AG89" s="71">
        <f t="shared" si="42"/>
        <v>0</v>
      </c>
      <c r="AH89" s="103">
        <v>39937.92</v>
      </c>
      <c r="AI89" s="103">
        <f t="shared" si="43"/>
        <v>929814.32</v>
      </c>
    </row>
    <row r="90" ht="31" customHeight="1" spans="1:35">
      <c r="A90" s="60" t="s">
        <v>57</v>
      </c>
      <c r="B90" s="99" t="s">
        <v>196</v>
      </c>
      <c r="C90" s="100" t="s">
        <v>278</v>
      </c>
      <c r="D90" s="101">
        <f t="shared" si="33"/>
        <v>7.51</v>
      </c>
      <c r="E90" s="62">
        <f t="shared" si="34"/>
        <v>7.222</v>
      </c>
      <c r="F90" s="62">
        <f t="shared" si="35"/>
        <v>3.026</v>
      </c>
      <c r="G90" s="72">
        <v>2.122</v>
      </c>
      <c r="H90" s="72">
        <v>0.904</v>
      </c>
      <c r="I90" s="62">
        <f t="shared" si="36"/>
        <v>0</v>
      </c>
      <c r="J90" s="72">
        <v>0</v>
      </c>
      <c r="K90" s="62">
        <f t="shared" si="37"/>
        <v>4.196</v>
      </c>
      <c r="L90" s="72">
        <v>3.243</v>
      </c>
      <c r="M90" s="72">
        <v>0</v>
      </c>
      <c r="N90" s="72">
        <v>0.953</v>
      </c>
      <c r="O90" s="62">
        <f t="shared" si="38"/>
        <v>0</v>
      </c>
      <c r="P90" s="72">
        <v>0</v>
      </c>
      <c r="Q90" s="72">
        <v>0</v>
      </c>
      <c r="R90" s="72">
        <v>0</v>
      </c>
      <c r="S90" s="72">
        <v>0</v>
      </c>
      <c r="T90" s="72">
        <v>0</v>
      </c>
      <c r="U90" s="71">
        <v>53200</v>
      </c>
      <c r="V90" s="71">
        <f t="shared" si="39"/>
        <v>384210.4</v>
      </c>
      <c r="W90" s="62">
        <f t="shared" si="40"/>
        <v>0.288</v>
      </c>
      <c r="X90" s="72">
        <v>0.288</v>
      </c>
      <c r="Y90" s="72">
        <v>0</v>
      </c>
      <c r="Z90" s="72">
        <v>0</v>
      </c>
      <c r="AA90" s="72">
        <v>0</v>
      </c>
      <c r="AB90" s="62">
        <f t="shared" si="41"/>
        <v>0</v>
      </c>
      <c r="AC90" s="72">
        <v>0</v>
      </c>
      <c r="AD90" s="72">
        <v>0</v>
      </c>
      <c r="AE90" s="72">
        <v>0</v>
      </c>
      <c r="AF90" s="71">
        <v>26600</v>
      </c>
      <c r="AG90" s="71">
        <f t="shared" si="42"/>
        <v>7660.8</v>
      </c>
      <c r="AH90" s="103">
        <v>20375.844</v>
      </c>
      <c r="AI90" s="103">
        <f t="shared" si="43"/>
        <v>412247.044</v>
      </c>
    </row>
    <row r="91" ht="31" customHeight="1" spans="1:35">
      <c r="A91" s="60" t="s">
        <v>57</v>
      </c>
      <c r="B91" s="99" t="s">
        <v>196</v>
      </c>
      <c r="C91" s="100" t="s">
        <v>279</v>
      </c>
      <c r="D91" s="101">
        <f t="shared" si="33"/>
        <v>0.301</v>
      </c>
      <c r="E91" s="62">
        <f t="shared" si="34"/>
        <v>0.301</v>
      </c>
      <c r="F91" s="62">
        <f t="shared" si="35"/>
        <v>0.146</v>
      </c>
      <c r="G91" s="72">
        <v>0</v>
      </c>
      <c r="H91" s="72">
        <v>0.146</v>
      </c>
      <c r="I91" s="62">
        <f t="shared" si="36"/>
        <v>0</v>
      </c>
      <c r="J91" s="72">
        <v>0</v>
      </c>
      <c r="K91" s="62">
        <f t="shared" si="37"/>
        <v>0</v>
      </c>
      <c r="L91" s="72">
        <v>0</v>
      </c>
      <c r="M91" s="72">
        <v>0</v>
      </c>
      <c r="N91" s="72">
        <v>0</v>
      </c>
      <c r="O91" s="62">
        <f t="shared" si="38"/>
        <v>0.155</v>
      </c>
      <c r="P91" s="72">
        <v>0</v>
      </c>
      <c r="Q91" s="72">
        <v>0</v>
      </c>
      <c r="R91" s="72">
        <v>0</v>
      </c>
      <c r="S91" s="72">
        <v>0</v>
      </c>
      <c r="T91" s="72">
        <v>0.155</v>
      </c>
      <c r="U91" s="71">
        <v>53200</v>
      </c>
      <c r="V91" s="71">
        <f t="shared" si="39"/>
        <v>16013.2</v>
      </c>
      <c r="W91" s="62">
        <f t="shared" si="40"/>
        <v>0</v>
      </c>
      <c r="X91" s="72">
        <v>0</v>
      </c>
      <c r="Y91" s="72">
        <v>0</v>
      </c>
      <c r="Z91" s="72">
        <v>0</v>
      </c>
      <c r="AA91" s="72">
        <v>0</v>
      </c>
      <c r="AB91" s="62">
        <f t="shared" si="41"/>
        <v>0</v>
      </c>
      <c r="AC91" s="72">
        <v>0</v>
      </c>
      <c r="AD91" s="72">
        <v>0</v>
      </c>
      <c r="AE91" s="72">
        <v>0</v>
      </c>
      <c r="AF91" s="71">
        <v>26600</v>
      </c>
      <c r="AG91" s="71">
        <f t="shared" si="42"/>
        <v>0</v>
      </c>
      <c r="AH91" s="103">
        <v>196.224</v>
      </c>
      <c r="AI91" s="103">
        <f t="shared" si="43"/>
        <v>16209.424</v>
      </c>
    </row>
    <row r="92" ht="31" customHeight="1" spans="1:35">
      <c r="A92" s="60" t="s">
        <v>57</v>
      </c>
      <c r="B92" s="99" t="s">
        <v>196</v>
      </c>
      <c r="C92" s="100" t="s">
        <v>280</v>
      </c>
      <c r="D92" s="101">
        <f t="shared" si="33"/>
        <v>4.128</v>
      </c>
      <c r="E92" s="62">
        <f t="shared" si="34"/>
        <v>4.128</v>
      </c>
      <c r="F92" s="62">
        <f t="shared" si="35"/>
        <v>2.532</v>
      </c>
      <c r="G92" s="72">
        <v>2.532</v>
      </c>
      <c r="H92" s="72">
        <v>0</v>
      </c>
      <c r="I92" s="62">
        <f t="shared" si="36"/>
        <v>0</v>
      </c>
      <c r="J92" s="72">
        <v>0</v>
      </c>
      <c r="K92" s="62">
        <f t="shared" si="37"/>
        <v>1.596</v>
      </c>
      <c r="L92" s="72">
        <v>0</v>
      </c>
      <c r="M92" s="72">
        <v>0</v>
      </c>
      <c r="N92" s="72">
        <v>1.596</v>
      </c>
      <c r="O92" s="62">
        <f t="shared" si="38"/>
        <v>0</v>
      </c>
      <c r="P92" s="72">
        <v>0</v>
      </c>
      <c r="Q92" s="72">
        <v>0</v>
      </c>
      <c r="R92" s="72">
        <v>0</v>
      </c>
      <c r="S92" s="72">
        <v>0</v>
      </c>
      <c r="T92" s="72">
        <v>0</v>
      </c>
      <c r="U92" s="71">
        <v>53200</v>
      </c>
      <c r="V92" s="71">
        <f t="shared" si="39"/>
        <v>219609.6</v>
      </c>
      <c r="W92" s="62">
        <f t="shared" si="40"/>
        <v>0</v>
      </c>
      <c r="X92" s="72">
        <v>0</v>
      </c>
      <c r="Y92" s="72">
        <v>0</v>
      </c>
      <c r="Z92" s="72">
        <v>0</v>
      </c>
      <c r="AA92" s="72">
        <v>0</v>
      </c>
      <c r="AB92" s="62">
        <f t="shared" si="41"/>
        <v>0</v>
      </c>
      <c r="AC92" s="72">
        <v>0</v>
      </c>
      <c r="AD92" s="72">
        <v>0</v>
      </c>
      <c r="AE92" s="72">
        <v>0</v>
      </c>
      <c r="AF92" s="71">
        <v>26600</v>
      </c>
      <c r="AG92" s="71">
        <f t="shared" si="42"/>
        <v>0</v>
      </c>
      <c r="AH92" s="103">
        <v>6275.808</v>
      </c>
      <c r="AI92" s="103">
        <f t="shared" si="43"/>
        <v>225885.408</v>
      </c>
    </row>
    <row r="93" ht="31" customHeight="1" spans="1:35">
      <c r="A93" s="60" t="s">
        <v>57</v>
      </c>
      <c r="B93" s="99" t="s">
        <v>196</v>
      </c>
      <c r="C93" s="100" t="s">
        <v>281</v>
      </c>
      <c r="D93" s="101">
        <f t="shared" si="33"/>
        <v>12.2579999999999</v>
      </c>
      <c r="E93" s="62">
        <f t="shared" si="34"/>
        <v>12.2579999999999</v>
      </c>
      <c r="F93" s="62">
        <f t="shared" si="35"/>
        <v>0</v>
      </c>
      <c r="G93" s="72">
        <v>0</v>
      </c>
      <c r="H93" s="72">
        <v>0</v>
      </c>
      <c r="I93" s="62">
        <f t="shared" si="36"/>
        <v>0</v>
      </c>
      <c r="J93" s="72">
        <v>0</v>
      </c>
      <c r="K93" s="62">
        <f t="shared" si="37"/>
        <v>12.2579999999999</v>
      </c>
      <c r="L93" s="72">
        <v>0</v>
      </c>
      <c r="M93" s="72">
        <v>0</v>
      </c>
      <c r="N93" s="72">
        <v>12.2579999999999</v>
      </c>
      <c r="O93" s="62">
        <f t="shared" si="38"/>
        <v>0</v>
      </c>
      <c r="P93" s="72">
        <v>0</v>
      </c>
      <c r="Q93" s="72">
        <v>0</v>
      </c>
      <c r="R93" s="72">
        <v>0</v>
      </c>
      <c r="S93" s="72">
        <v>0</v>
      </c>
      <c r="T93" s="72">
        <v>0</v>
      </c>
      <c r="U93" s="71">
        <v>53200</v>
      </c>
      <c r="V93" s="71">
        <f t="shared" si="39"/>
        <v>652125.599999995</v>
      </c>
      <c r="W93" s="62">
        <f t="shared" si="40"/>
        <v>0</v>
      </c>
      <c r="X93" s="72">
        <v>0</v>
      </c>
      <c r="Y93" s="72">
        <v>0</v>
      </c>
      <c r="Z93" s="72">
        <v>0</v>
      </c>
      <c r="AA93" s="72">
        <v>0</v>
      </c>
      <c r="AB93" s="62">
        <f t="shared" si="41"/>
        <v>0</v>
      </c>
      <c r="AC93" s="72">
        <v>0</v>
      </c>
      <c r="AD93" s="72">
        <v>0</v>
      </c>
      <c r="AE93" s="72">
        <v>0</v>
      </c>
      <c r="AF93" s="71">
        <v>26600</v>
      </c>
      <c r="AG93" s="71">
        <f t="shared" si="42"/>
        <v>0</v>
      </c>
      <c r="AH93" s="103">
        <v>22064.3999999998</v>
      </c>
      <c r="AI93" s="103">
        <f t="shared" si="43"/>
        <v>674189.999999995</v>
      </c>
    </row>
    <row r="94" ht="31" customHeight="1" spans="1:35">
      <c r="A94" s="60" t="s">
        <v>57</v>
      </c>
      <c r="B94" s="99" t="s">
        <v>196</v>
      </c>
      <c r="C94" s="100" t="s">
        <v>282</v>
      </c>
      <c r="D94" s="101">
        <f t="shared" si="33"/>
        <v>3.36</v>
      </c>
      <c r="E94" s="62">
        <f t="shared" si="34"/>
        <v>3.36</v>
      </c>
      <c r="F94" s="62">
        <f t="shared" si="35"/>
        <v>1.236</v>
      </c>
      <c r="G94" s="72">
        <v>0</v>
      </c>
      <c r="H94" s="72">
        <v>1.236</v>
      </c>
      <c r="I94" s="62">
        <f t="shared" si="36"/>
        <v>0</v>
      </c>
      <c r="J94" s="72">
        <v>0</v>
      </c>
      <c r="K94" s="62">
        <f t="shared" si="37"/>
        <v>2.124</v>
      </c>
      <c r="L94" s="72">
        <v>0</v>
      </c>
      <c r="M94" s="72">
        <v>0</v>
      </c>
      <c r="N94" s="72">
        <v>2.124</v>
      </c>
      <c r="O94" s="62">
        <f t="shared" si="38"/>
        <v>0</v>
      </c>
      <c r="P94" s="72">
        <v>0</v>
      </c>
      <c r="Q94" s="72">
        <v>0</v>
      </c>
      <c r="R94" s="72">
        <v>0</v>
      </c>
      <c r="S94" s="72">
        <v>0</v>
      </c>
      <c r="T94" s="72">
        <v>0</v>
      </c>
      <c r="U94" s="71">
        <v>53200</v>
      </c>
      <c r="V94" s="71">
        <f t="shared" si="39"/>
        <v>178752</v>
      </c>
      <c r="W94" s="62">
        <f t="shared" si="40"/>
        <v>0</v>
      </c>
      <c r="X94" s="72">
        <v>0</v>
      </c>
      <c r="Y94" s="72">
        <v>0</v>
      </c>
      <c r="Z94" s="72">
        <v>0</v>
      </c>
      <c r="AA94" s="72">
        <v>0</v>
      </c>
      <c r="AB94" s="62">
        <f t="shared" si="41"/>
        <v>0</v>
      </c>
      <c r="AC94" s="72">
        <v>0</v>
      </c>
      <c r="AD94" s="72">
        <v>0</v>
      </c>
      <c r="AE94" s="72">
        <v>0</v>
      </c>
      <c r="AF94" s="71">
        <v>26600</v>
      </c>
      <c r="AG94" s="71">
        <f t="shared" si="42"/>
        <v>0</v>
      </c>
      <c r="AH94" s="103">
        <v>5484.384</v>
      </c>
      <c r="AI94" s="103">
        <f t="shared" si="43"/>
        <v>184236.384</v>
      </c>
    </row>
    <row r="95" ht="31" customHeight="1" spans="1:35">
      <c r="A95" s="60" t="s">
        <v>57</v>
      </c>
      <c r="B95" s="99" t="s">
        <v>196</v>
      </c>
      <c r="C95" s="100" t="s">
        <v>283</v>
      </c>
      <c r="D95" s="101">
        <f t="shared" si="33"/>
        <v>0.916</v>
      </c>
      <c r="E95" s="62">
        <f t="shared" si="34"/>
        <v>0.916</v>
      </c>
      <c r="F95" s="62">
        <f t="shared" si="35"/>
        <v>0.916</v>
      </c>
      <c r="G95" s="72">
        <v>0.916</v>
      </c>
      <c r="H95" s="72">
        <v>0</v>
      </c>
      <c r="I95" s="62">
        <f t="shared" si="36"/>
        <v>0</v>
      </c>
      <c r="J95" s="72">
        <v>0</v>
      </c>
      <c r="K95" s="62">
        <f t="shared" si="37"/>
        <v>0</v>
      </c>
      <c r="L95" s="72">
        <v>0</v>
      </c>
      <c r="M95" s="72">
        <v>0</v>
      </c>
      <c r="N95" s="72">
        <v>0</v>
      </c>
      <c r="O95" s="62">
        <f t="shared" si="38"/>
        <v>0</v>
      </c>
      <c r="P95" s="72">
        <v>0</v>
      </c>
      <c r="Q95" s="72">
        <v>0</v>
      </c>
      <c r="R95" s="72">
        <v>0</v>
      </c>
      <c r="S95" s="72">
        <v>0</v>
      </c>
      <c r="T95" s="72">
        <v>0</v>
      </c>
      <c r="U95" s="71">
        <v>53200</v>
      </c>
      <c r="V95" s="71">
        <f t="shared" si="39"/>
        <v>48731.2</v>
      </c>
      <c r="W95" s="62">
        <f t="shared" si="40"/>
        <v>0</v>
      </c>
      <c r="X95" s="72">
        <v>0</v>
      </c>
      <c r="Y95" s="72">
        <v>0</v>
      </c>
      <c r="Z95" s="72">
        <v>0</v>
      </c>
      <c r="AA95" s="72">
        <v>0</v>
      </c>
      <c r="AB95" s="62">
        <f t="shared" si="41"/>
        <v>0</v>
      </c>
      <c r="AC95" s="72">
        <v>0</v>
      </c>
      <c r="AD95" s="72">
        <v>0</v>
      </c>
      <c r="AE95" s="72">
        <v>0</v>
      </c>
      <c r="AF95" s="71">
        <v>26600</v>
      </c>
      <c r="AG95" s="71">
        <f t="shared" si="42"/>
        <v>0</v>
      </c>
      <c r="AH95" s="103">
        <v>1231.104</v>
      </c>
      <c r="AI95" s="103">
        <f t="shared" si="43"/>
        <v>49962.304</v>
      </c>
    </row>
    <row r="96" ht="31" customHeight="1" spans="1:35">
      <c r="A96" s="60" t="s">
        <v>57</v>
      </c>
      <c r="B96" s="99" t="s">
        <v>196</v>
      </c>
      <c r="C96" s="100" t="s">
        <v>284</v>
      </c>
      <c r="D96" s="101">
        <f t="shared" si="33"/>
        <v>3.767</v>
      </c>
      <c r="E96" s="62">
        <f t="shared" si="34"/>
        <v>3.767</v>
      </c>
      <c r="F96" s="62">
        <f t="shared" si="35"/>
        <v>1.727</v>
      </c>
      <c r="G96" s="72">
        <v>0.454</v>
      </c>
      <c r="H96" s="72">
        <v>1.273</v>
      </c>
      <c r="I96" s="62">
        <f t="shared" si="36"/>
        <v>0</v>
      </c>
      <c r="J96" s="72">
        <v>0</v>
      </c>
      <c r="K96" s="62">
        <f t="shared" si="37"/>
        <v>2.04</v>
      </c>
      <c r="L96" s="72">
        <v>0</v>
      </c>
      <c r="M96" s="72">
        <v>0</v>
      </c>
      <c r="N96" s="72">
        <v>2.04</v>
      </c>
      <c r="O96" s="62">
        <f t="shared" si="38"/>
        <v>0</v>
      </c>
      <c r="P96" s="72">
        <v>0</v>
      </c>
      <c r="Q96" s="72">
        <v>0</v>
      </c>
      <c r="R96" s="72">
        <v>0</v>
      </c>
      <c r="S96" s="72">
        <v>0</v>
      </c>
      <c r="T96" s="72">
        <v>0</v>
      </c>
      <c r="U96" s="71">
        <v>53200</v>
      </c>
      <c r="V96" s="71">
        <f t="shared" si="39"/>
        <v>200404.4</v>
      </c>
      <c r="W96" s="62">
        <f t="shared" si="40"/>
        <v>0</v>
      </c>
      <c r="X96" s="72">
        <v>0</v>
      </c>
      <c r="Y96" s="72">
        <v>0</v>
      </c>
      <c r="Z96" s="72">
        <v>0</v>
      </c>
      <c r="AA96" s="72">
        <v>0</v>
      </c>
      <c r="AB96" s="62">
        <f t="shared" si="41"/>
        <v>0</v>
      </c>
      <c r="AC96" s="72">
        <v>0</v>
      </c>
      <c r="AD96" s="72">
        <v>0</v>
      </c>
      <c r="AE96" s="72">
        <v>0</v>
      </c>
      <c r="AF96" s="71">
        <v>26600</v>
      </c>
      <c r="AG96" s="71">
        <f t="shared" si="42"/>
        <v>0</v>
      </c>
      <c r="AH96" s="103">
        <v>5993.088</v>
      </c>
      <c r="AI96" s="103">
        <f t="shared" si="43"/>
        <v>206397.488</v>
      </c>
    </row>
    <row r="97" ht="31" customHeight="1" spans="1:35">
      <c r="A97" s="60" t="s">
        <v>57</v>
      </c>
      <c r="B97" s="99" t="s">
        <v>196</v>
      </c>
      <c r="C97" s="100" t="s">
        <v>285</v>
      </c>
      <c r="D97" s="101">
        <f t="shared" si="33"/>
        <v>2.305</v>
      </c>
      <c r="E97" s="62">
        <f t="shared" si="34"/>
        <v>2.305</v>
      </c>
      <c r="F97" s="62">
        <f t="shared" si="35"/>
        <v>1.157</v>
      </c>
      <c r="G97" s="72">
        <v>1.083</v>
      </c>
      <c r="H97" s="72">
        <v>0.074</v>
      </c>
      <c r="I97" s="62">
        <f t="shared" si="36"/>
        <v>0</v>
      </c>
      <c r="J97" s="72">
        <v>0</v>
      </c>
      <c r="K97" s="62">
        <f t="shared" si="37"/>
        <v>1.148</v>
      </c>
      <c r="L97" s="72">
        <v>1.148</v>
      </c>
      <c r="M97" s="72">
        <v>0</v>
      </c>
      <c r="N97" s="72">
        <v>0</v>
      </c>
      <c r="O97" s="62">
        <f t="shared" si="38"/>
        <v>0</v>
      </c>
      <c r="P97" s="72">
        <v>0</v>
      </c>
      <c r="Q97" s="72">
        <v>0</v>
      </c>
      <c r="R97" s="72">
        <v>0</v>
      </c>
      <c r="S97" s="72">
        <v>0</v>
      </c>
      <c r="T97" s="72">
        <v>0</v>
      </c>
      <c r="U97" s="71">
        <v>53200</v>
      </c>
      <c r="V97" s="71">
        <f t="shared" si="39"/>
        <v>122626</v>
      </c>
      <c r="W97" s="62">
        <f t="shared" si="40"/>
        <v>0</v>
      </c>
      <c r="X97" s="72">
        <v>0</v>
      </c>
      <c r="Y97" s="72">
        <v>0</v>
      </c>
      <c r="Z97" s="72">
        <v>0</v>
      </c>
      <c r="AA97" s="72">
        <v>0</v>
      </c>
      <c r="AB97" s="62">
        <f t="shared" si="41"/>
        <v>0</v>
      </c>
      <c r="AC97" s="72">
        <v>0</v>
      </c>
      <c r="AD97" s="72">
        <v>0</v>
      </c>
      <c r="AE97" s="72">
        <v>0</v>
      </c>
      <c r="AF97" s="71">
        <v>26600</v>
      </c>
      <c r="AG97" s="71">
        <f t="shared" si="42"/>
        <v>0</v>
      </c>
      <c r="AH97" s="103">
        <v>6721.008</v>
      </c>
      <c r="AI97" s="103">
        <f t="shared" si="43"/>
        <v>129347.008</v>
      </c>
    </row>
    <row r="98" ht="31" customHeight="1" spans="1:35">
      <c r="A98" s="60" t="s">
        <v>57</v>
      </c>
      <c r="B98" s="99" t="s">
        <v>196</v>
      </c>
      <c r="C98" s="100" t="s">
        <v>286</v>
      </c>
      <c r="D98" s="101">
        <f t="shared" si="33"/>
        <v>1.829</v>
      </c>
      <c r="E98" s="62">
        <f t="shared" si="34"/>
        <v>1.829</v>
      </c>
      <c r="F98" s="62">
        <f t="shared" si="35"/>
        <v>0</v>
      </c>
      <c r="G98" s="72">
        <v>0</v>
      </c>
      <c r="H98" s="72">
        <v>0</v>
      </c>
      <c r="I98" s="62">
        <f t="shared" si="36"/>
        <v>0</v>
      </c>
      <c r="J98" s="72">
        <v>0</v>
      </c>
      <c r="K98" s="62">
        <f t="shared" si="37"/>
        <v>1.829</v>
      </c>
      <c r="L98" s="72">
        <v>0</v>
      </c>
      <c r="M98" s="72">
        <v>0</v>
      </c>
      <c r="N98" s="72">
        <v>1.829</v>
      </c>
      <c r="O98" s="62">
        <f t="shared" si="38"/>
        <v>0</v>
      </c>
      <c r="P98" s="72">
        <v>0</v>
      </c>
      <c r="Q98" s="72">
        <v>0</v>
      </c>
      <c r="R98" s="72">
        <v>0</v>
      </c>
      <c r="S98" s="72">
        <v>0</v>
      </c>
      <c r="T98" s="72">
        <v>0</v>
      </c>
      <c r="U98" s="71">
        <v>53200</v>
      </c>
      <c r="V98" s="71">
        <f t="shared" si="39"/>
        <v>97302.8</v>
      </c>
      <c r="W98" s="62">
        <f t="shared" si="40"/>
        <v>0</v>
      </c>
      <c r="X98" s="72">
        <v>0</v>
      </c>
      <c r="Y98" s="72">
        <v>0</v>
      </c>
      <c r="Z98" s="72">
        <v>0</v>
      </c>
      <c r="AA98" s="72">
        <v>0</v>
      </c>
      <c r="AB98" s="62">
        <f t="shared" si="41"/>
        <v>0</v>
      </c>
      <c r="AC98" s="72">
        <v>0</v>
      </c>
      <c r="AD98" s="72">
        <v>0</v>
      </c>
      <c r="AE98" s="72">
        <v>0</v>
      </c>
      <c r="AF98" s="71">
        <v>26600</v>
      </c>
      <c r="AG98" s="71">
        <f t="shared" si="42"/>
        <v>0</v>
      </c>
      <c r="AH98" s="103">
        <v>3292.2</v>
      </c>
      <c r="AI98" s="103">
        <f t="shared" si="43"/>
        <v>100595</v>
      </c>
    </row>
    <row r="99" ht="31" customHeight="1" spans="1:35">
      <c r="A99" s="60" t="s">
        <v>57</v>
      </c>
      <c r="B99" s="99" t="s">
        <v>196</v>
      </c>
      <c r="C99" s="100" t="s">
        <v>287</v>
      </c>
      <c r="D99" s="101">
        <f t="shared" si="33"/>
        <v>0.316</v>
      </c>
      <c r="E99" s="62">
        <f t="shared" si="34"/>
        <v>0.316</v>
      </c>
      <c r="F99" s="62">
        <f t="shared" si="35"/>
        <v>0</v>
      </c>
      <c r="G99" s="72">
        <v>0</v>
      </c>
      <c r="H99" s="72">
        <v>0</v>
      </c>
      <c r="I99" s="62">
        <f t="shared" si="36"/>
        <v>0</v>
      </c>
      <c r="J99" s="72">
        <v>0</v>
      </c>
      <c r="K99" s="62">
        <f t="shared" si="37"/>
        <v>0.316</v>
      </c>
      <c r="L99" s="72">
        <v>0</v>
      </c>
      <c r="M99" s="72">
        <v>0</v>
      </c>
      <c r="N99" s="72">
        <v>0.316</v>
      </c>
      <c r="O99" s="62">
        <f t="shared" si="38"/>
        <v>0</v>
      </c>
      <c r="P99" s="72">
        <v>0</v>
      </c>
      <c r="Q99" s="72">
        <v>0</v>
      </c>
      <c r="R99" s="72">
        <v>0</v>
      </c>
      <c r="S99" s="72">
        <v>0</v>
      </c>
      <c r="T99" s="72">
        <v>0</v>
      </c>
      <c r="U99" s="71">
        <v>53200</v>
      </c>
      <c r="V99" s="71">
        <f t="shared" si="39"/>
        <v>16811.2</v>
      </c>
      <c r="W99" s="62">
        <f t="shared" si="40"/>
        <v>0</v>
      </c>
      <c r="X99" s="72">
        <v>0</v>
      </c>
      <c r="Y99" s="72">
        <v>0</v>
      </c>
      <c r="Z99" s="72">
        <v>0</v>
      </c>
      <c r="AA99" s="72">
        <v>0</v>
      </c>
      <c r="AB99" s="62">
        <f t="shared" si="41"/>
        <v>0</v>
      </c>
      <c r="AC99" s="72">
        <v>0</v>
      </c>
      <c r="AD99" s="72">
        <v>0</v>
      </c>
      <c r="AE99" s="72">
        <v>0</v>
      </c>
      <c r="AF99" s="71">
        <v>26600</v>
      </c>
      <c r="AG99" s="71">
        <f t="shared" si="42"/>
        <v>0</v>
      </c>
      <c r="AH99" s="103">
        <v>568.8</v>
      </c>
      <c r="AI99" s="103">
        <f t="shared" si="43"/>
        <v>17380</v>
      </c>
    </row>
    <row r="100" ht="31" customHeight="1" spans="1:35">
      <c r="A100" s="60" t="s">
        <v>57</v>
      </c>
      <c r="B100" s="99" t="s">
        <v>196</v>
      </c>
      <c r="C100" s="100" t="s">
        <v>288</v>
      </c>
      <c r="D100" s="101">
        <f t="shared" si="33"/>
        <v>0.216</v>
      </c>
      <c r="E100" s="62">
        <f t="shared" si="34"/>
        <v>0.216</v>
      </c>
      <c r="F100" s="62">
        <f t="shared" si="35"/>
        <v>0.216</v>
      </c>
      <c r="G100" s="72">
        <v>0.216</v>
      </c>
      <c r="H100" s="72">
        <v>0</v>
      </c>
      <c r="I100" s="62">
        <f t="shared" si="36"/>
        <v>0</v>
      </c>
      <c r="J100" s="72">
        <v>0</v>
      </c>
      <c r="K100" s="62">
        <f t="shared" si="37"/>
        <v>0</v>
      </c>
      <c r="L100" s="72">
        <v>0</v>
      </c>
      <c r="M100" s="72">
        <v>0</v>
      </c>
      <c r="N100" s="72">
        <v>0</v>
      </c>
      <c r="O100" s="62">
        <f t="shared" si="38"/>
        <v>0</v>
      </c>
      <c r="P100" s="72">
        <v>0</v>
      </c>
      <c r="Q100" s="72">
        <v>0</v>
      </c>
      <c r="R100" s="72">
        <v>0</v>
      </c>
      <c r="S100" s="72">
        <v>0</v>
      </c>
      <c r="T100" s="72">
        <v>0</v>
      </c>
      <c r="U100" s="71">
        <v>53200</v>
      </c>
      <c r="V100" s="71">
        <f t="shared" si="39"/>
        <v>11491.2</v>
      </c>
      <c r="W100" s="62">
        <f t="shared" si="40"/>
        <v>0</v>
      </c>
      <c r="X100" s="72">
        <v>0</v>
      </c>
      <c r="Y100" s="72">
        <v>0</v>
      </c>
      <c r="Z100" s="72">
        <v>0</v>
      </c>
      <c r="AA100" s="72">
        <v>0</v>
      </c>
      <c r="AB100" s="62">
        <f t="shared" si="41"/>
        <v>0</v>
      </c>
      <c r="AC100" s="72">
        <v>0</v>
      </c>
      <c r="AD100" s="72">
        <v>0</v>
      </c>
      <c r="AE100" s="72">
        <v>0</v>
      </c>
      <c r="AF100" s="71">
        <v>26600</v>
      </c>
      <c r="AG100" s="71">
        <f t="shared" si="42"/>
        <v>0</v>
      </c>
      <c r="AH100" s="103">
        <v>290.304</v>
      </c>
      <c r="AI100" s="103">
        <f t="shared" si="43"/>
        <v>11781.504</v>
      </c>
    </row>
    <row r="101" ht="31" customHeight="1" spans="1:35">
      <c r="A101" s="60" t="s">
        <v>57</v>
      </c>
      <c r="B101" s="99" t="s">
        <v>196</v>
      </c>
      <c r="C101" s="100" t="s">
        <v>289</v>
      </c>
      <c r="D101" s="101">
        <f t="shared" si="33"/>
        <v>3.358</v>
      </c>
      <c r="E101" s="62">
        <f t="shared" si="34"/>
        <v>3.358</v>
      </c>
      <c r="F101" s="62">
        <f t="shared" si="35"/>
        <v>0.405</v>
      </c>
      <c r="G101" s="72">
        <v>0</v>
      </c>
      <c r="H101" s="72">
        <v>0.405</v>
      </c>
      <c r="I101" s="62">
        <f t="shared" si="36"/>
        <v>0</v>
      </c>
      <c r="J101" s="72">
        <v>0</v>
      </c>
      <c r="K101" s="62">
        <f t="shared" si="37"/>
        <v>2.953</v>
      </c>
      <c r="L101" s="72">
        <v>0</v>
      </c>
      <c r="M101" s="72">
        <v>0</v>
      </c>
      <c r="N101" s="72">
        <v>2.953</v>
      </c>
      <c r="O101" s="62">
        <f t="shared" si="38"/>
        <v>0</v>
      </c>
      <c r="P101" s="72">
        <v>0</v>
      </c>
      <c r="Q101" s="72">
        <v>0</v>
      </c>
      <c r="R101" s="72">
        <v>0</v>
      </c>
      <c r="S101" s="72">
        <v>0</v>
      </c>
      <c r="T101" s="72">
        <v>0</v>
      </c>
      <c r="U101" s="71">
        <v>53200</v>
      </c>
      <c r="V101" s="71">
        <f t="shared" si="39"/>
        <v>178645.6</v>
      </c>
      <c r="W101" s="62">
        <f t="shared" si="40"/>
        <v>0</v>
      </c>
      <c r="X101" s="72">
        <v>0</v>
      </c>
      <c r="Y101" s="72">
        <v>0</v>
      </c>
      <c r="Z101" s="72">
        <v>0</v>
      </c>
      <c r="AA101" s="72">
        <v>0</v>
      </c>
      <c r="AB101" s="62">
        <f t="shared" si="41"/>
        <v>0</v>
      </c>
      <c r="AC101" s="72">
        <v>0</v>
      </c>
      <c r="AD101" s="72">
        <v>0</v>
      </c>
      <c r="AE101" s="72">
        <v>0</v>
      </c>
      <c r="AF101" s="71">
        <v>26600</v>
      </c>
      <c r="AG101" s="71">
        <f t="shared" si="42"/>
        <v>0</v>
      </c>
      <c r="AH101" s="103">
        <v>5859.72</v>
      </c>
      <c r="AI101" s="103">
        <f t="shared" si="43"/>
        <v>184505.32</v>
      </c>
    </row>
    <row r="102" ht="31" customHeight="1" spans="1:35">
      <c r="A102" s="60" t="s">
        <v>57</v>
      </c>
      <c r="B102" s="99" t="s">
        <v>196</v>
      </c>
      <c r="C102" s="100" t="s">
        <v>290</v>
      </c>
      <c r="D102" s="101">
        <f t="shared" ref="D102:D133" si="44">E102+W102+AB102</f>
        <v>14.536</v>
      </c>
      <c r="E102" s="62">
        <f t="shared" ref="E102:E133" si="45">F102+I102+K102+O102</f>
        <v>14.536</v>
      </c>
      <c r="F102" s="62">
        <f t="shared" ref="F102:F133" si="46">G102+H102</f>
        <v>0.965</v>
      </c>
      <c r="G102" s="72">
        <v>0.965</v>
      </c>
      <c r="H102" s="72">
        <v>0</v>
      </c>
      <c r="I102" s="62">
        <f t="shared" ref="I102:I133" si="47">J102</f>
        <v>0</v>
      </c>
      <c r="J102" s="72">
        <v>0</v>
      </c>
      <c r="K102" s="62">
        <f t="shared" ref="K102:K133" si="48">L102+M102+N102</f>
        <v>13.571</v>
      </c>
      <c r="L102" s="72">
        <v>11.325</v>
      </c>
      <c r="M102" s="72">
        <v>0</v>
      </c>
      <c r="N102" s="72">
        <v>2.246</v>
      </c>
      <c r="O102" s="62">
        <f t="shared" ref="O102:O133" si="49">P102+Q102+R102+S102+T102</f>
        <v>0</v>
      </c>
      <c r="P102" s="72">
        <v>0</v>
      </c>
      <c r="Q102" s="72">
        <v>0</v>
      </c>
      <c r="R102" s="72">
        <v>0</v>
      </c>
      <c r="S102" s="72">
        <v>0</v>
      </c>
      <c r="T102" s="72">
        <v>0</v>
      </c>
      <c r="U102" s="71">
        <v>53200</v>
      </c>
      <c r="V102" s="71">
        <f t="shared" ref="V102:V133" si="50">E102*U102</f>
        <v>773315.2</v>
      </c>
      <c r="W102" s="62">
        <f t="shared" ref="W102:W133" si="51">X102+Y102+Z102+AA102</f>
        <v>0</v>
      </c>
      <c r="X102" s="72">
        <v>0</v>
      </c>
      <c r="Y102" s="72">
        <v>0</v>
      </c>
      <c r="Z102" s="72">
        <v>0</v>
      </c>
      <c r="AA102" s="72">
        <v>0</v>
      </c>
      <c r="AB102" s="62">
        <f t="shared" ref="AB102:AB133" si="52">AC102+AD102+AE102</f>
        <v>0</v>
      </c>
      <c r="AC102" s="72">
        <v>0</v>
      </c>
      <c r="AD102" s="72">
        <v>0</v>
      </c>
      <c r="AE102" s="72">
        <v>0</v>
      </c>
      <c r="AF102" s="71">
        <v>26600</v>
      </c>
      <c r="AG102" s="71">
        <f t="shared" ref="AG102:AG133" si="53">W102*AF102+AB102*AF102</f>
        <v>0</v>
      </c>
      <c r="AH102" s="103">
        <v>56302.26</v>
      </c>
      <c r="AI102" s="103">
        <f t="shared" si="43"/>
        <v>829617.46</v>
      </c>
    </row>
    <row r="103" ht="31" customHeight="1" spans="1:35">
      <c r="A103" s="60" t="s">
        <v>57</v>
      </c>
      <c r="B103" s="99" t="s">
        <v>196</v>
      </c>
      <c r="C103" s="100" t="s">
        <v>291</v>
      </c>
      <c r="D103" s="101">
        <f t="shared" si="44"/>
        <v>0.542</v>
      </c>
      <c r="E103" s="62">
        <f t="shared" si="45"/>
        <v>0.542</v>
      </c>
      <c r="F103" s="62">
        <f t="shared" si="46"/>
        <v>0</v>
      </c>
      <c r="G103" s="72">
        <v>0</v>
      </c>
      <c r="H103" s="72">
        <v>0</v>
      </c>
      <c r="I103" s="62">
        <f t="shared" si="47"/>
        <v>0</v>
      </c>
      <c r="J103" s="72">
        <v>0</v>
      </c>
      <c r="K103" s="62">
        <f t="shared" si="48"/>
        <v>0.542</v>
      </c>
      <c r="L103" s="72">
        <v>0.542</v>
      </c>
      <c r="M103" s="72">
        <v>0</v>
      </c>
      <c r="N103" s="72">
        <v>0</v>
      </c>
      <c r="O103" s="62">
        <f t="shared" si="49"/>
        <v>0</v>
      </c>
      <c r="P103" s="72">
        <v>0</v>
      </c>
      <c r="Q103" s="72">
        <v>0</v>
      </c>
      <c r="R103" s="72">
        <v>0</v>
      </c>
      <c r="S103" s="72">
        <v>0</v>
      </c>
      <c r="T103" s="72">
        <v>0</v>
      </c>
      <c r="U103" s="71">
        <v>53200</v>
      </c>
      <c r="V103" s="71">
        <f t="shared" si="50"/>
        <v>28834.4</v>
      </c>
      <c r="W103" s="62">
        <f t="shared" si="51"/>
        <v>0</v>
      </c>
      <c r="X103" s="72">
        <v>0</v>
      </c>
      <c r="Y103" s="72">
        <v>0</v>
      </c>
      <c r="Z103" s="72">
        <v>0</v>
      </c>
      <c r="AA103" s="72">
        <v>0</v>
      </c>
      <c r="AB103" s="62">
        <f t="shared" si="52"/>
        <v>0</v>
      </c>
      <c r="AC103" s="72">
        <v>0</v>
      </c>
      <c r="AD103" s="72">
        <v>0</v>
      </c>
      <c r="AE103" s="72">
        <v>0</v>
      </c>
      <c r="AF103" s="71">
        <v>26600</v>
      </c>
      <c r="AG103" s="71">
        <f t="shared" si="53"/>
        <v>0</v>
      </c>
      <c r="AH103" s="103">
        <v>2439</v>
      </c>
      <c r="AI103" s="103">
        <f t="shared" ref="AI103:AI134" si="54">V103+AG103+AH103</f>
        <v>31273.4</v>
      </c>
    </row>
    <row r="104" ht="31" customHeight="1" spans="1:35">
      <c r="A104" s="60" t="s">
        <v>57</v>
      </c>
      <c r="B104" s="99" t="s">
        <v>196</v>
      </c>
      <c r="C104" s="100" t="s">
        <v>292</v>
      </c>
      <c r="D104" s="101">
        <f t="shared" si="44"/>
        <v>8.146</v>
      </c>
      <c r="E104" s="62">
        <f t="shared" si="45"/>
        <v>8.146</v>
      </c>
      <c r="F104" s="62">
        <f t="shared" si="46"/>
        <v>0</v>
      </c>
      <c r="G104" s="72">
        <v>0</v>
      </c>
      <c r="H104" s="72">
        <v>0</v>
      </c>
      <c r="I104" s="62">
        <f t="shared" si="47"/>
        <v>0</v>
      </c>
      <c r="J104" s="72">
        <v>0</v>
      </c>
      <c r="K104" s="62">
        <f t="shared" si="48"/>
        <v>8.121</v>
      </c>
      <c r="L104" s="72">
        <v>4.503</v>
      </c>
      <c r="M104" s="72">
        <v>0</v>
      </c>
      <c r="N104" s="72">
        <v>3.618</v>
      </c>
      <c r="O104" s="62">
        <f t="shared" si="49"/>
        <v>0.025</v>
      </c>
      <c r="P104" s="72">
        <v>0</v>
      </c>
      <c r="Q104" s="72">
        <v>0</v>
      </c>
      <c r="R104" s="72">
        <v>0</v>
      </c>
      <c r="S104" s="72">
        <v>0</v>
      </c>
      <c r="T104" s="72">
        <v>0.025</v>
      </c>
      <c r="U104" s="71">
        <v>53200</v>
      </c>
      <c r="V104" s="71">
        <f t="shared" si="50"/>
        <v>433367.2</v>
      </c>
      <c r="W104" s="62">
        <f t="shared" si="51"/>
        <v>0</v>
      </c>
      <c r="X104" s="72">
        <v>0</v>
      </c>
      <c r="Y104" s="72">
        <v>0</v>
      </c>
      <c r="Z104" s="72">
        <v>0</v>
      </c>
      <c r="AA104" s="72">
        <v>0</v>
      </c>
      <c r="AB104" s="62">
        <f t="shared" si="52"/>
        <v>0</v>
      </c>
      <c r="AC104" s="72">
        <v>0</v>
      </c>
      <c r="AD104" s="72">
        <v>0</v>
      </c>
      <c r="AE104" s="72">
        <v>0</v>
      </c>
      <c r="AF104" s="71">
        <v>26600</v>
      </c>
      <c r="AG104" s="71">
        <f t="shared" si="53"/>
        <v>0</v>
      </c>
      <c r="AH104" s="103">
        <v>26775.9</v>
      </c>
      <c r="AI104" s="103">
        <f t="shared" si="54"/>
        <v>460143.1</v>
      </c>
    </row>
    <row r="105" ht="31" customHeight="1" spans="1:35">
      <c r="A105" s="60" t="s">
        <v>57</v>
      </c>
      <c r="B105" s="99" t="s">
        <v>196</v>
      </c>
      <c r="C105" s="100" t="s">
        <v>293</v>
      </c>
      <c r="D105" s="101">
        <f t="shared" si="44"/>
        <v>13.316</v>
      </c>
      <c r="E105" s="62">
        <f t="shared" si="45"/>
        <v>13.316</v>
      </c>
      <c r="F105" s="62">
        <f t="shared" si="46"/>
        <v>2.475</v>
      </c>
      <c r="G105" s="72">
        <v>1.13</v>
      </c>
      <c r="H105" s="72">
        <v>1.345</v>
      </c>
      <c r="I105" s="62">
        <f t="shared" si="47"/>
        <v>0</v>
      </c>
      <c r="J105" s="72">
        <v>0</v>
      </c>
      <c r="K105" s="62">
        <f t="shared" si="48"/>
        <v>10.841</v>
      </c>
      <c r="L105" s="72">
        <v>5.453</v>
      </c>
      <c r="M105" s="72">
        <v>0</v>
      </c>
      <c r="N105" s="72">
        <v>5.388</v>
      </c>
      <c r="O105" s="62">
        <f t="shared" si="49"/>
        <v>0</v>
      </c>
      <c r="P105" s="72">
        <v>0</v>
      </c>
      <c r="Q105" s="72">
        <v>0</v>
      </c>
      <c r="R105" s="72">
        <v>0</v>
      </c>
      <c r="S105" s="72">
        <v>0</v>
      </c>
      <c r="T105" s="72">
        <v>0</v>
      </c>
      <c r="U105" s="71">
        <v>53200</v>
      </c>
      <c r="V105" s="71">
        <f t="shared" si="50"/>
        <v>708411.2</v>
      </c>
      <c r="W105" s="62">
        <f t="shared" si="51"/>
        <v>0</v>
      </c>
      <c r="X105" s="72">
        <v>0</v>
      </c>
      <c r="Y105" s="72">
        <v>0</v>
      </c>
      <c r="Z105" s="72">
        <v>0</v>
      </c>
      <c r="AA105" s="72">
        <v>0</v>
      </c>
      <c r="AB105" s="62">
        <f t="shared" si="52"/>
        <v>0</v>
      </c>
      <c r="AC105" s="72">
        <v>0</v>
      </c>
      <c r="AD105" s="72">
        <v>0</v>
      </c>
      <c r="AE105" s="72">
        <v>0</v>
      </c>
      <c r="AF105" s="71">
        <v>26600</v>
      </c>
      <c r="AG105" s="71">
        <f t="shared" si="53"/>
        <v>0</v>
      </c>
      <c r="AH105" s="103">
        <v>37563.3</v>
      </c>
      <c r="AI105" s="103">
        <f t="shared" si="54"/>
        <v>745974.5</v>
      </c>
    </row>
    <row r="106" ht="31" customHeight="1" spans="1:35">
      <c r="A106" s="60" t="s">
        <v>57</v>
      </c>
      <c r="B106" s="99" t="s">
        <v>196</v>
      </c>
      <c r="C106" s="100" t="s">
        <v>294</v>
      </c>
      <c r="D106" s="101">
        <f t="shared" si="44"/>
        <v>16.579</v>
      </c>
      <c r="E106" s="62">
        <f t="shared" si="45"/>
        <v>15.968</v>
      </c>
      <c r="F106" s="62">
        <f t="shared" si="46"/>
        <v>2.343</v>
      </c>
      <c r="G106" s="72">
        <v>0.871</v>
      </c>
      <c r="H106" s="72">
        <v>1.472</v>
      </c>
      <c r="I106" s="62">
        <f t="shared" si="47"/>
        <v>4.758</v>
      </c>
      <c r="J106" s="72">
        <v>4.758</v>
      </c>
      <c r="K106" s="62">
        <f t="shared" si="48"/>
        <v>8.47</v>
      </c>
      <c r="L106" s="72">
        <v>4.19</v>
      </c>
      <c r="M106" s="72">
        <v>0</v>
      </c>
      <c r="N106" s="72">
        <v>4.28</v>
      </c>
      <c r="O106" s="62">
        <f t="shared" si="49"/>
        <v>0.397</v>
      </c>
      <c r="P106" s="72">
        <v>0.25</v>
      </c>
      <c r="Q106" s="72">
        <v>0</v>
      </c>
      <c r="R106" s="72">
        <v>0</v>
      </c>
      <c r="S106" s="72">
        <v>0.147</v>
      </c>
      <c r="T106" s="72">
        <v>0</v>
      </c>
      <c r="U106" s="71">
        <v>53200</v>
      </c>
      <c r="V106" s="71">
        <f t="shared" si="50"/>
        <v>849497.6</v>
      </c>
      <c r="W106" s="62">
        <f t="shared" si="51"/>
        <v>0.611</v>
      </c>
      <c r="X106" s="72">
        <v>0.611</v>
      </c>
      <c r="Y106" s="72">
        <v>0</v>
      </c>
      <c r="Z106" s="72">
        <v>0</v>
      </c>
      <c r="AA106" s="72">
        <v>0</v>
      </c>
      <c r="AB106" s="62">
        <f t="shared" si="52"/>
        <v>0</v>
      </c>
      <c r="AC106" s="72">
        <v>0</v>
      </c>
      <c r="AD106" s="72">
        <v>0</v>
      </c>
      <c r="AE106" s="72">
        <v>0</v>
      </c>
      <c r="AF106" s="71">
        <v>26600</v>
      </c>
      <c r="AG106" s="71">
        <f t="shared" si="53"/>
        <v>16252.6</v>
      </c>
      <c r="AH106" s="103">
        <v>29707.992</v>
      </c>
      <c r="AI106" s="103">
        <f t="shared" si="54"/>
        <v>895458.192</v>
      </c>
    </row>
    <row r="107" ht="31" customHeight="1" spans="1:35">
      <c r="A107" s="60" t="s">
        <v>57</v>
      </c>
      <c r="B107" s="99" t="s">
        <v>196</v>
      </c>
      <c r="C107" s="100" t="s">
        <v>295</v>
      </c>
      <c r="D107" s="101">
        <f t="shared" si="44"/>
        <v>13.52</v>
      </c>
      <c r="E107" s="62">
        <f t="shared" si="45"/>
        <v>12.768</v>
      </c>
      <c r="F107" s="62">
        <f t="shared" si="46"/>
        <v>4.567</v>
      </c>
      <c r="G107" s="72">
        <v>1.711</v>
      </c>
      <c r="H107" s="72">
        <v>2.856</v>
      </c>
      <c r="I107" s="62">
        <f t="shared" si="47"/>
        <v>0</v>
      </c>
      <c r="J107" s="72">
        <v>0</v>
      </c>
      <c r="K107" s="62">
        <f t="shared" si="48"/>
        <v>8.104</v>
      </c>
      <c r="L107" s="72">
        <v>5.607</v>
      </c>
      <c r="M107" s="72">
        <v>1.411</v>
      </c>
      <c r="N107" s="72">
        <v>1.086</v>
      </c>
      <c r="O107" s="62">
        <f t="shared" si="49"/>
        <v>0.097</v>
      </c>
      <c r="P107" s="72">
        <v>0.097</v>
      </c>
      <c r="Q107" s="72">
        <v>0</v>
      </c>
      <c r="R107" s="72">
        <v>0</v>
      </c>
      <c r="S107" s="72">
        <v>0</v>
      </c>
      <c r="T107" s="72">
        <v>0</v>
      </c>
      <c r="U107" s="71">
        <v>53200</v>
      </c>
      <c r="V107" s="71">
        <f t="shared" si="50"/>
        <v>679257.6</v>
      </c>
      <c r="W107" s="62">
        <f t="shared" si="51"/>
        <v>0.752</v>
      </c>
      <c r="X107" s="72">
        <v>0.752</v>
      </c>
      <c r="Y107" s="72">
        <v>0</v>
      </c>
      <c r="Z107" s="72">
        <v>0</v>
      </c>
      <c r="AA107" s="72">
        <v>0</v>
      </c>
      <c r="AB107" s="62">
        <f t="shared" si="52"/>
        <v>0</v>
      </c>
      <c r="AC107" s="72">
        <v>0</v>
      </c>
      <c r="AD107" s="72">
        <v>0</v>
      </c>
      <c r="AE107" s="72">
        <v>0</v>
      </c>
      <c r="AF107" s="71">
        <v>26600</v>
      </c>
      <c r="AG107" s="71">
        <f t="shared" si="53"/>
        <v>20003.2</v>
      </c>
      <c r="AH107" s="103">
        <v>40097.148</v>
      </c>
      <c r="AI107" s="103">
        <f t="shared" si="54"/>
        <v>739357.948</v>
      </c>
    </row>
    <row r="108" ht="31" customHeight="1" spans="1:35">
      <c r="A108" s="60" t="s">
        <v>57</v>
      </c>
      <c r="B108" s="99" t="s">
        <v>196</v>
      </c>
      <c r="C108" s="100" t="s">
        <v>296</v>
      </c>
      <c r="D108" s="101">
        <f t="shared" si="44"/>
        <v>10.166</v>
      </c>
      <c r="E108" s="62">
        <f t="shared" si="45"/>
        <v>10.166</v>
      </c>
      <c r="F108" s="62">
        <f t="shared" si="46"/>
        <v>1.323</v>
      </c>
      <c r="G108" s="72">
        <v>1.323</v>
      </c>
      <c r="H108" s="72">
        <v>0</v>
      </c>
      <c r="I108" s="62">
        <f t="shared" si="47"/>
        <v>0</v>
      </c>
      <c r="J108" s="72">
        <v>0</v>
      </c>
      <c r="K108" s="62">
        <f t="shared" si="48"/>
        <v>8.843</v>
      </c>
      <c r="L108" s="72">
        <v>6.951</v>
      </c>
      <c r="M108" s="72">
        <v>0</v>
      </c>
      <c r="N108" s="72">
        <v>1.892</v>
      </c>
      <c r="O108" s="62">
        <f t="shared" si="49"/>
        <v>0</v>
      </c>
      <c r="P108" s="72">
        <v>0</v>
      </c>
      <c r="Q108" s="72">
        <v>0</v>
      </c>
      <c r="R108" s="72">
        <v>0</v>
      </c>
      <c r="S108" s="72">
        <v>0</v>
      </c>
      <c r="T108" s="72">
        <v>0</v>
      </c>
      <c r="U108" s="71">
        <v>53200</v>
      </c>
      <c r="V108" s="71">
        <f t="shared" si="50"/>
        <v>540831.2</v>
      </c>
      <c r="W108" s="62">
        <f t="shared" si="51"/>
        <v>0</v>
      </c>
      <c r="X108" s="72">
        <v>0</v>
      </c>
      <c r="Y108" s="72">
        <v>0</v>
      </c>
      <c r="Z108" s="72">
        <v>0</v>
      </c>
      <c r="AA108" s="72">
        <v>0</v>
      </c>
      <c r="AB108" s="62">
        <f t="shared" si="52"/>
        <v>0</v>
      </c>
      <c r="AC108" s="72">
        <v>0</v>
      </c>
      <c r="AD108" s="72">
        <v>0</v>
      </c>
      <c r="AE108" s="72">
        <v>0</v>
      </c>
      <c r="AF108" s="71">
        <v>26600</v>
      </c>
      <c r="AG108" s="71">
        <f t="shared" si="53"/>
        <v>0</v>
      </c>
      <c r="AH108" s="103">
        <v>36463.212</v>
      </c>
      <c r="AI108" s="103">
        <f t="shared" si="54"/>
        <v>577294.412</v>
      </c>
    </row>
    <row r="109" ht="31" customHeight="1" spans="1:35">
      <c r="A109" s="60" t="s">
        <v>57</v>
      </c>
      <c r="B109" s="99" t="s">
        <v>196</v>
      </c>
      <c r="C109" s="100" t="s">
        <v>297</v>
      </c>
      <c r="D109" s="101">
        <f t="shared" si="44"/>
        <v>3.866</v>
      </c>
      <c r="E109" s="62">
        <f t="shared" si="45"/>
        <v>3.866</v>
      </c>
      <c r="F109" s="62">
        <f t="shared" si="46"/>
        <v>0.964</v>
      </c>
      <c r="G109" s="72">
        <v>0.316</v>
      </c>
      <c r="H109" s="72">
        <v>0.648</v>
      </c>
      <c r="I109" s="62">
        <f t="shared" si="47"/>
        <v>0</v>
      </c>
      <c r="J109" s="72">
        <v>0</v>
      </c>
      <c r="K109" s="62">
        <f t="shared" si="48"/>
        <v>2.902</v>
      </c>
      <c r="L109" s="72">
        <v>2.902</v>
      </c>
      <c r="M109" s="72">
        <v>0</v>
      </c>
      <c r="N109" s="72">
        <v>0</v>
      </c>
      <c r="O109" s="62">
        <f t="shared" si="49"/>
        <v>0</v>
      </c>
      <c r="P109" s="72">
        <v>0</v>
      </c>
      <c r="Q109" s="72">
        <v>0</v>
      </c>
      <c r="R109" s="72">
        <v>0</v>
      </c>
      <c r="S109" s="72">
        <v>0</v>
      </c>
      <c r="T109" s="72">
        <v>0</v>
      </c>
      <c r="U109" s="71">
        <v>53200</v>
      </c>
      <c r="V109" s="71">
        <f t="shared" si="50"/>
        <v>205671.2</v>
      </c>
      <c r="W109" s="62">
        <f t="shared" si="51"/>
        <v>0</v>
      </c>
      <c r="X109" s="72">
        <v>0</v>
      </c>
      <c r="Y109" s="72">
        <v>0</v>
      </c>
      <c r="Z109" s="72">
        <v>0</v>
      </c>
      <c r="AA109" s="72">
        <v>0</v>
      </c>
      <c r="AB109" s="62">
        <f t="shared" si="52"/>
        <v>0</v>
      </c>
      <c r="AC109" s="72">
        <v>0</v>
      </c>
      <c r="AD109" s="72">
        <v>0</v>
      </c>
      <c r="AE109" s="72">
        <v>0</v>
      </c>
      <c r="AF109" s="71">
        <v>26600</v>
      </c>
      <c r="AG109" s="71">
        <f t="shared" si="53"/>
        <v>0</v>
      </c>
      <c r="AH109" s="103">
        <v>14354.616</v>
      </c>
      <c r="AI109" s="103">
        <f t="shared" si="54"/>
        <v>220025.816</v>
      </c>
    </row>
    <row r="110" ht="31" customHeight="1" spans="1:35">
      <c r="A110" s="60" t="s">
        <v>57</v>
      </c>
      <c r="B110" s="99" t="s">
        <v>196</v>
      </c>
      <c r="C110" s="100" t="s">
        <v>298</v>
      </c>
      <c r="D110" s="101">
        <f t="shared" si="44"/>
        <v>5.592</v>
      </c>
      <c r="E110" s="62">
        <f t="shared" si="45"/>
        <v>5.592</v>
      </c>
      <c r="F110" s="62">
        <f t="shared" si="46"/>
        <v>0.776</v>
      </c>
      <c r="G110" s="72">
        <v>0.776</v>
      </c>
      <c r="H110" s="72">
        <v>0</v>
      </c>
      <c r="I110" s="62">
        <f t="shared" si="47"/>
        <v>0</v>
      </c>
      <c r="J110" s="72">
        <v>0</v>
      </c>
      <c r="K110" s="62">
        <f t="shared" si="48"/>
        <v>4.693</v>
      </c>
      <c r="L110" s="72">
        <v>0</v>
      </c>
      <c r="M110" s="72">
        <v>0</v>
      </c>
      <c r="N110" s="72">
        <v>4.693</v>
      </c>
      <c r="O110" s="62">
        <f t="shared" si="49"/>
        <v>0.123</v>
      </c>
      <c r="P110" s="72">
        <v>0</v>
      </c>
      <c r="Q110" s="72">
        <v>0</v>
      </c>
      <c r="R110" s="72">
        <v>0</v>
      </c>
      <c r="S110" s="72">
        <v>0</v>
      </c>
      <c r="T110" s="72">
        <v>0.123</v>
      </c>
      <c r="U110" s="71">
        <v>53200</v>
      </c>
      <c r="V110" s="71">
        <f t="shared" si="50"/>
        <v>297494.4</v>
      </c>
      <c r="W110" s="62">
        <f t="shared" si="51"/>
        <v>0</v>
      </c>
      <c r="X110" s="72">
        <v>0</v>
      </c>
      <c r="Y110" s="72">
        <v>0</v>
      </c>
      <c r="Z110" s="72">
        <v>0</v>
      </c>
      <c r="AA110" s="72">
        <v>0</v>
      </c>
      <c r="AB110" s="62">
        <f t="shared" si="52"/>
        <v>0</v>
      </c>
      <c r="AC110" s="72">
        <v>0</v>
      </c>
      <c r="AD110" s="72">
        <v>0</v>
      </c>
      <c r="AE110" s="72">
        <v>0</v>
      </c>
      <c r="AF110" s="71">
        <v>26600</v>
      </c>
      <c r="AG110" s="71">
        <f t="shared" si="53"/>
        <v>0</v>
      </c>
      <c r="AH110" s="103">
        <v>9490.344</v>
      </c>
      <c r="AI110" s="103">
        <f t="shared" si="54"/>
        <v>306984.744</v>
      </c>
    </row>
    <row r="111" ht="31" customHeight="1" spans="1:35">
      <c r="A111" s="60" t="s">
        <v>57</v>
      </c>
      <c r="B111" s="99" t="s">
        <v>196</v>
      </c>
      <c r="C111" s="100" t="s">
        <v>299</v>
      </c>
      <c r="D111" s="101">
        <f t="shared" si="44"/>
        <v>14.659</v>
      </c>
      <c r="E111" s="62">
        <f t="shared" si="45"/>
        <v>14.659</v>
      </c>
      <c r="F111" s="62">
        <f t="shared" si="46"/>
        <v>0</v>
      </c>
      <c r="G111" s="72">
        <v>0</v>
      </c>
      <c r="H111" s="72">
        <v>0</v>
      </c>
      <c r="I111" s="62">
        <f t="shared" si="47"/>
        <v>0</v>
      </c>
      <c r="J111" s="72">
        <v>0</v>
      </c>
      <c r="K111" s="62">
        <f t="shared" si="48"/>
        <v>14.659</v>
      </c>
      <c r="L111" s="72">
        <v>9.563</v>
      </c>
      <c r="M111" s="72">
        <v>0</v>
      </c>
      <c r="N111" s="72">
        <v>5.096</v>
      </c>
      <c r="O111" s="62">
        <f t="shared" si="49"/>
        <v>0</v>
      </c>
      <c r="P111" s="72">
        <v>0</v>
      </c>
      <c r="Q111" s="72">
        <v>0</v>
      </c>
      <c r="R111" s="72">
        <v>0</v>
      </c>
      <c r="S111" s="72">
        <v>0</v>
      </c>
      <c r="T111" s="72">
        <v>0</v>
      </c>
      <c r="U111" s="71">
        <v>53200</v>
      </c>
      <c r="V111" s="71">
        <f t="shared" si="50"/>
        <v>779858.8</v>
      </c>
      <c r="W111" s="62">
        <f t="shared" si="51"/>
        <v>0</v>
      </c>
      <c r="X111" s="72">
        <v>0</v>
      </c>
      <c r="Y111" s="72">
        <v>0</v>
      </c>
      <c r="Z111" s="72">
        <v>0</v>
      </c>
      <c r="AA111" s="72">
        <v>0</v>
      </c>
      <c r="AB111" s="62">
        <f t="shared" si="52"/>
        <v>0</v>
      </c>
      <c r="AC111" s="72">
        <v>0</v>
      </c>
      <c r="AD111" s="72">
        <v>0</v>
      </c>
      <c r="AE111" s="72">
        <v>0</v>
      </c>
      <c r="AF111" s="71">
        <v>26600</v>
      </c>
      <c r="AG111" s="71">
        <f t="shared" si="53"/>
        <v>0</v>
      </c>
      <c r="AH111" s="103">
        <v>52206.3</v>
      </c>
      <c r="AI111" s="103">
        <f t="shared" si="54"/>
        <v>832065.1</v>
      </c>
    </row>
    <row r="112" ht="31" customHeight="1" spans="1:35">
      <c r="A112" s="60" t="s">
        <v>57</v>
      </c>
      <c r="B112" s="99" t="s">
        <v>196</v>
      </c>
      <c r="C112" s="100" t="s">
        <v>300</v>
      </c>
      <c r="D112" s="101">
        <f t="shared" si="44"/>
        <v>2.17</v>
      </c>
      <c r="E112" s="62">
        <f t="shared" si="45"/>
        <v>2.17</v>
      </c>
      <c r="F112" s="62">
        <f t="shared" si="46"/>
        <v>0.492</v>
      </c>
      <c r="G112" s="72">
        <v>0</v>
      </c>
      <c r="H112" s="72">
        <v>0.492</v>
      </c>
      <c r="I112" s="62">
        <f t="shared" si="47"/>
        <v>0</v>
      </c>
      <c r="J112" s="72">
        <v>0</v>
      </c>
      <c r="K112" s="62">
        <f t="shared" si="48"/>
        <v>1.276</v>
      </c>
      <c r="L112" s="72">
        <v>0</v>
      </c>
      <c r="M112" s="72">
        <v>0</v>
      </c>
      <c r="N112" s="72">
        <v>1.276</v>
      </c>
      <c r="O112" s="62">
        <f t="shared" si="49"/>
        <v>0.402</v>
      </c>
      <c r="P112" s="72">
        <v>0</v>
      </c>
      <c r="Q112" s="72">
        <v>0</v>
      </c>
      <c r="R112" s="72">
        <v>0</v>
      </c>
      <c r="S112" s="72">
        <v>0</v>
      </c>
      <c r="T112" s="72">
        <v>0.402</v>
      </c>
      <c r="U112" s="71">
        <v>53200</v>
      </c>
      <c r="V112" s="71">
        <f t="shared" si="50"/>
        <v>115444</v>
      </c>
      <c r="W112" s="62">
        <f t="shared" si="51"/>
        <v>0</v>
      </c>
      <c r="X112" s="72">
        <v>0</v>
      </c>
      <c r="Y112" s="72">
        <v>0</v>
      </c>
      <c r="Z112" s="72">
        <v>0</v>
      </c>
      <c r="AA112" s="72">
        <v>0</v>
      </c>
      <c r="AB112" s="62">
        <f t="shared" si="52"/>
        <v>0</v>
      </c>
      <c r="AC112" s="72">
        <v>0</v>
      </c>
      <c r="AD112" s="72">
        <v>0</v>
      </c>
      <c r="AE112" s="72">
        <v>0</v>
      </c>
      <c r="AF112" s="71">
        <v>26600</v>
      </c>
      <c r="AG112" s="71">
        <f t="shared" si="53"/>
        <v>0</v>
      </c>
      <c r="AH112" s="103">
        <v>2958.048</v>
      </c>
      <c r="AI112" s="103">
        <f t="shared" si="54"/>
        <v>118402.048</v>
      </c>
    </row>
    <row r="113" ht="31" customHeight="1" spans="1:35">
      <c r="A113" s="60" t="s">
        <v>57</v>
      </c>
      <c r="B113" s="99" t="s">
        <v>196</v>
      </c>
      <c r="C113" s="100" t="s">
        <v>301</v>
      </c>
      <c r="D113" s="101">
        <f t="shared" si="44"/>
        <v>3.437</v>
      </c>
      <c r="E113" s="62">
        <f t="shared" si="45"/>
        <v>3.437</v>
      </c>
      <c r="F113" s="62">
        <f t="shared" si="46"/>
        <v>0</v>
      </c>
      <c r="G113" s="72">
        <v>0</v>
      </c>
      <c r="H113" s="72">
        <v>0</v>
      </c>
      <c r="I113" s="62">
        <f t="shared" si="47"/>
        <v>0</v>
      </c>
      <c r="J113" s="72">
        <v>0</v>
      </c>
      <c r="K113" s="62">
        <f t="shared" si="48"/>
        <v>3.437</v>
      </c>
      <c r="L113" s="72">
        <v>0</v>
      </c>
      <c r="M113" s="72">
        <v>0.198</v>
      </c>
      <c r="N113" s="72">
        <v>3.239</v>
      </c>
      <c r="O113" s="62">
        <f t="shared" si="49"/>
        <v>0</v>
      </c>
      <c r="P113" s="72">
        <v>0</v>
      </c>
      <c r="Q113" s="72">
        <v>0</v>
      </c>
      <c r="R113" s="72">
        <v>0</v>
      </c>
      <c r="S113" s="72">
        <v>0</v>
      </c>
      <c r="T113" s="72">
        <v>0</v>
      </c>
      <c r="U113" s="71">
        <v>53200</v>
      </c>
      <c r="V113" s="71">
        <f t="shared" si="50"/>
        <v>182848.4</v>
      </c>
      <c r="W113" s="62">
        <f t="shared" si="51"/>
        <v>0</v>
      </c>
      <c r="X113" s="72">
        <v>0</v>
      </c>
      <c r="Y113" s="72">
        <v>0</v>
      </c>
      <c r="Z113" s="72">
        <v>0</v>
      </c>
      <c r="AA113" s="72">
        <v>0</v>
      </c>
      <c r="AB113" s="62">
        <f t="shared" si="52"/>
        <v>0</v>
      </c>
      <c r="AC113" s="72">
        <v>0</v>
      </c>
      <c r="AD113" s="72">
        <v>0</v>
      </c>
      <c r="AE113" s="72">
        <v>0</v>
      </c>
      <c r="AF113" s="71">
        <v>26600</v>
      </c>
      <c r="AG113" s="71">
        <f t="shared" si="53"/>
        <v>0</v>
      </c>
      <c r="AH113" s="103">
        <v>6780.6</v>
      </c>
      <c r="AI113" s="103">
        <f t="shared" si="54"/>
        <v>189629</v>
      </c>
    </row>
    <row r="114" ht="31" customHeight="1" spans="1:35">
      <c r="A114" s="60" t="s">
        <v>57</v>
      </c>
      <c r="B114" s="99" t="s">
        <v>196</v>
      </c>
      <c r="C114" s="100" t="s">
        <v>302</v>
      </c>
      <c r="D114" s="101">
        <f t="shared" si="44"/>
        <v>0.888</v>
      </c>
      <c r="E114" s="62">
        <f t="shared" si="45"/>
        <v>0.888</v>
      </c>
      <c r="F114" s="62">
        <f t="shared" si="46"/>
        <v>0.888</v>
      </c>
      <c r="G114" s="72">
        <v>0.888</v>
      </c>
      <c r="H114" s="72">
        <v>0</v>
      </c>
      <c r="I114" s="62">
        <f t="shared" si="47"/>
        <v>0</v>
      </c>
      <c r="J114" s="72">
        <v>0</v>
      </c>
      <c r="K114" s="62">
        <f t="shared" si="48"/>
        <v>0</v>
      </c>
      <c r="L114" s="72">
        <v>0</v>
      </c>
      <c r="M114" s="72">
        <v>0</v>
      </c>
      <c r="N114" s="72">
        <v>0</v>
      </c>
      <c r="O114" s="62">
        <f t="shared" si="49"/>
        <v>0</v>
      </c>
      <c r="P114" s="72">
        <v>0</v>
      </c>
      <c r="Q114" s="72">
        <v>0</v>
      </c>
      <c r="R114" s="72">
        <v>0</v>
      </c>
      <c r="S114" s="72">
        <v>0</v>
      </c>
      <c r="T114" s="72">
        <v>0</v>
      </c>
      <c r="U114" s="71">
        <v>53200</v>
      </c>
      <c r="V114" s="71">
        <f t="shared" si="50"/>
        <v>47241.6</v>
      </c>
      <c r="W114" s="62">
        <f t="shared" si="51"/>
        <v>0</v>
      </c>
      <c r="X114" s="72">
        <v>0</v>
      </c>
      <c r="Y114" s="72">
        <v>0</v>
      </c>
      <c r="Z114" s="72">
        <v>0</v>
      </c>
      <c r="AA114" s="72">
        <v>0</v>
      </c>
      <c r="AB114" s="62">
        <f t="shared" si="52"/>
        <v>0</v>
      </c>
      <c r="AC114" s="72">
        <v>0</v>
      </c>
      <c r="AD114" s="72">
        <v>0</v>
      </c>
      <c r="AE114" s="72">
        <v>0</v>
      </c>
      <c r="AF114" s="71">
        <v>26600</v>
      </c>
      <c r="AG114" s="71">
        <f t="shared" si="53"/>
        <v>0</v>
      </c>
      <c r="AH114" s="103">
        <v>1193.472</v>
      </c>
      <c r="AI114" s="103">
        <f t="shared" si="54"/>
        <v>48435.072</v>
      </c>
    </row>
    <row r="115" ht="31" customHeight="1" spans="1:35">
      <c r="A115" s="60" t="s">
        <v>57</v>
      </c>
      <c r="B115" s="99" t="s">
        <v>196</v>
      </c>
      <c r="C115" s="100" t="s">
        <v>303</v>
      </c>
      <c r="D115" s="101">
        <f t="shared" si="44"/>
        <v>4.403</v>
      </c>
      <c r="E115" s="62">
        <f t="shared" si="45"/>
        <v>4.403</v>
      </c>
      <c r="F115" s="62">
        <f t="shared" si="46"/>
        <v>1.388</v>
      </c>
      <c r="G115" s="72">
        <v>0.441</v>
      </c>
      <c r="H115" s="72">
        <v>0.947</v>
      </c>
      <c r="I115" s="62">
        <f t="shared" si="47"/>
        <v>0</v>
      </c>
      <c r="J115" s="72">
        <v>0</v>
      </c>
      <c r="K115" s="62">
        <f t="shared" si="48"/>
        <v>3.015</v>
      </c>
      <c r="L115" s="72">
        <v>0</v>
      </c>
      <c r="M115" s="72">
        <v>0</v>
      </c>
      <c r="N115" s="72">
        <v>3.015</v>
      </c>
      <c r="O115" s="62">
        <f t="shared" si="49"/>
        <v>0</v>
      </c>
      <c r="P115" s="72">
        <v>0</v>
      </c>
      <c r="Q115" s="72">
        <v>0</v>
      </c>
      <c r="R115" s="72">
        <v>0</v>
      </c>
      <c r="S115" s="72">
        <v>0</v>
      </c>
      <c r="T115" s="72">
        <v>0</v>
      </c>
      <c r="U115" s="71">
        <v>53200</v>
      </c>
      <c r="V115" s="71">
        <f t="shared" si="50"/>
        <v>234239.6</v>
      </c>
      <c r="W115" s="62">
        <f t="shared" si="51"/>
        <v>0</v>
      </c>
      <c r="X115" s="72">
        <v>0</v>
      </c>
      <c r="Y115" s="72">
        <v>0</v>
      </c>
      <c r="Z115" s="72">
        <v>0</v>
      </c>
      <c r="AA115" s="72">
        <v>0</v>
      </c>
      <c r="AB115" s="62">
        <f t="shared" si="52"/>
        <v>0</v>
      </c>
      <c r="AC115" s="72">
        <v>0</v>
      </c>
      <c r="AD115" s="72">
        <v>0</v>
      </c>
      <c r="AE115" s="72">
        <v>0</v>
      </c>
      <c r="AF115" s="71">
        <v>26600</v>
      </c>
      <c r="AG115" s="71">
        <f t="shared" si="53"/>
        <v>0</v>
      </c>
      <c r="AH115" s="103">
        <v>7292.472</v>
      </c>
      <c r="AI115" s="103">
        <f t="shared" si="54"/>
        <v>241532.072</v>
      </c>
    </row>
    <row r="116" ht="31" customHeight="1" spans="1:35">
      <c r="A116" s="60" t="s">
        <v>57</v>
      </c>
      <c r="B116" s="99" t="s">
        <v>196</v>
      </c>
      <c r="C116" s="100" t="s">
        <v>304</v>
      </c>
      <c r="D116" s="101">
        <f t="shared" si="44"/>
        <v>4.379</v>
      </c>
      <c r="E116" s="62">
        <f t="shared" si="45"/>
        <v>4.102</v>
      </c>
      <c r="F116" s="62">
        <f t="shared" si="46"/>
        <v>2.954</v>
      </c>
      <c r="G116" s="72">
        <v>1.903</v>
      </c>
      <c r="H116" s="72">
        <v>1.051</v>
      </c>
      <c r="I116" s="62">
        <f t="shared" si="47"/>
        <v>0</v>
      </c>
      <c r="J116" s="72">
        <v>0</v>
      </c>
      <c r="K116" s="62">
        <f t="shared" si="48"/>
        <v>1.099</v>
      </c>
      <c r="L116" s="72">
        <v>1.054</v>
      </c>
      <c r="M116" s="72">
        <v>0.045</v>
      </c>
      <c r="N116" s="72">
        <v>0</v>
      </c>
      <c r="O116" s="62">
        <f t="shared" si="49"/>
        <v>0.049</v>
      </c>
      <c r="P116" s="72">
        <v>0</v>
      </c>
      <c r="Q116" s="72">
        <v>0</v>
      </c>
      <c r="R116" s="72">
        <v>0</v>
      </c>
      <c r="S116" s="72">
        <v>0.049</v>
      </c>
      <c r="T116" s="72">
        <v>0</v>
      </c>
      <c r="U116" s="71">
        <v>53200</v>
      </c>
      <c r="V116" s="71">
        <f t="shared" si="50"/>
        <v>218226.4</v>
      </c>
      <c r="W116" s="62">
        <f t="shared" si="51"/>
        <v>0.277</v>
      </c>
      <c r="X116" s="72">
        <v>0.277</v>
      </c>
      <c r="Y116" s="72">
        <v>0</v>
      </c>
      <c r="Z116" s="72">
        <v>0</v>
      </c>
      <c r="AA116" s="72">
        <v>0</v>
      </c>
      <c r="AB116" s="62">
        <f t="shared" si="52"/>
        <v>0</v>
      </c>
      <c r="AC116" s="72">
        <v>0</v>
      </c>
      <c r="AD116" s="72">
        <v>0</v>
      </c>
      <c r="AE116" s="72">
        <v>0</v>
      </c>
      <c r="AF116" s="71">
        <v>26600</v>
      </c>
      <c r="AG116" s="71">
        <f t="shared" si="53"/>
        <v>7368.2</v>
      </c>
      <c r="AH116" s="103">
        <v>8929.176</v>
      </c>
      <c r="AI116" s="103">
        <f t="shared" si="54"/>
        <v>234523.776</v>
      </c>
    </row>
    <row r="117" ht="31" customHeight="1" spans="1:35">
      <c r="A117" s="60" t="s">
        <v>57</v>
      </c>
      <c r="B117" s="99" t="s">
        <v>196</v>
      </c>
      <c r="C117" s="100" t="s">
        <v>305</v>
      </c>
      <c r="D117" s="101">
        <f t="shared" si="44"/>
        <v>2.275</v>
      </c>
      <c r="E117" s="62">
        <f t="shared" si="45"/>
        <v>2.275</v>
      </c>
      <c r="F117" s="62">
        <f t="shared" si="46"/>
        <v>0.118</v>
      </c>
      <c r="G117" s="72">
        <v>0.118</v>
      </c>
      <c r="H117" s="72">
        <v>0</v>
      </c>
      <c r="I117" s="62">
        <f t="shared" si="47"/>
        <v>0</v>
      </c>
      <c r="J117" s="72">
        <v>0</v>
      </c>
      <c r="K117" s="62">
        <f t="shared" si="48"/>
        <v>2.157</v>
      </c>
      <c r="L117" s="72">
        <v>0</v>
      </c>
      <c r="M117" s="72">
        <v>0</v>
      </c>
      <c r="N117" s="72">
        <v>2.157</v>
      </c>
      <c r="O117" s="62">
        <f t="shared" si="49"/>
        <v>0</v>
      </c>
      <c r="P117" s="72">
        <v>0</v>
      </c>
      <c r="Q117" s="72">
        <v>0</v>
      </c>
      <c r="R117" s="72">
        <v>0</v>
      </c>
      <c r="S117" s="72">
        <v>0</v>
      </c>
      <c r="T117" s="72">
        <v>0</v>
      </c>
      <c r="U117" s="71">
        <v>53200</v>
      </c>
      <c r="V117" s="71">
        <f t="shared" si="50"/>
        <v>121030</v>
      </c>
      <c r="W117" s="62">
        <f t="shared" si="51"/>
        <v>0</v>
      </c>
      <c r="X117" s="72">
        <v>0</v>
      </c>
      <c r="Y117" s="72">
        <v>0</v>
      </c>
      <c r="Z117" s="72">
        <v>0</v>
      </c>
      <c r="AA117" s="72">
        <v>0</v>
      </c>
      <c r="AB117" s="62">
        <f t="shared" si="52"/>
        <v>0</v>
      </c>
      <c r="AC117" s="72">
        <v>0</v>
      </c>
      <c r="AD117" s="72">
        <v>0</v>
      </c>
      <c r="AE117" s="72">
        <v>0</v>
      </c>
      <c r="AF117" s="71">
        <v>26600</v>
      </c>
      <c r="AG117" s="71">
        <f t="shared" si="53"/>
        <v>0</v>
      </c>
      <c r="AH117" s="103">
        <v>4041.192</v>
      </c>
      <c r="AI117" s="103">
        <f t="shared" si="54"/>
        <v>125071.192</v>
      </c>
    </row>
    <row r="118" ht="31" customHeight="1" spans="1:35">
      <c r="A118" s="60" t="s">
        <v>57</v>
      </c>
      <c r="B118" s="99" t="s">
        <v>196</v>
      </c>
      <c r="C118" s="100" t="s">
        <v>306</v>
      </c>
      <c r="D118" s="101">
        <f t="shared" si="44"/>
        <v>1.523</v>
      </c>
      <c r="E118" s="62">
        <f t="shared" si="45"/>
        <v>1.523</v>
      </c>
      <c r="F118" s="62">
        <f t="shared" si="46"/>
        <v>1.523</v>
      </c>
      <c r="G118" s="72">
        <v>0</v>
      </c>
      <c r="H118" s="72">
        <v>1.523</v>
      </c>
      <c r="I118" s="62">
        <f t="shared" si="47"/>
        <v>0</v>
      </c>
      <c r="J118" s="72">
        <v>0</v>
      </c>
      <c r="K118" s="62">
        <f t="shared" si="48"/>
        <v>0</v>
      </c>
      <c r="L118" s="72">
        <v>0</v>
      </c>
      <c r="M118" s="72">
        <v>0</v>
      </c>
      <c r="N118" s="72">
        <v>0</v>
      </c>
      <c r="O118" s="62">
        <f t="shared" si="49"/>
        <v>0</v>
      </c>
      <c r="P118" s="72">
        <v>0</v>
      </c>
      <c r="Q118" s="72">
        <v>0</v>
      </c>
      <c r="R118" s="72">
        <v>0</v>
      </c>
      <c r="S118" s="72">
        <v>0</v>
      </c>
      <c r="T118" s="72">
        <v>0</v>
      </c>
      <c r="U118" s="71">
        <v>53200</v>
      </c>
      <c r="V118" s="71">
        <f t="shared" si="50"/>
        <v>81023.6</v>
      </c>
      <c r="W118" s="62">
        <f t="shared" si="51"/>
        <v>0</v>
      </c>
      <c r="X118" s="72">
        <v>0</v>
      </c>
      <c r="Y118" s="72">
        <v>0</v>
      </c>
      <c r="Z118" s="72">
        <v>0</v>
      </c>
      <c r="AA118" s="72">
        <v>0</v>
      </c>
      <c r="AB118" s="62">
        <f t="shared" si="52"/>
        <v>0</v>
      </c>
      <c r="AC118" s="72">
        <v>0</v>
      </c>
      <c r="AD118" s="72">
        <v>0</v>
      </c>
      <c r="AE118" s="72">
        <v>0</v>
      </c>
      <c r="AF118" s="71">
        <v>26600</v>
      </c>
      <c r="AG118" s="71">
        <f t="shared" si="53"/>
        <v>0</v>
      </c>
      <c r="AH118" s="103">
        <v>2046.912</v>
      </c>
      <c r="AI118" s="103">
        <f t="shared" si="54"/>
        <v>83070.512</v>
      </c>
    </row>
    <row r="119" ht="31" customHeight="1" spans="1:35">
      <c r="A119" s="60" t="s">
        <v>57</v>
      </c>
      <c r="B119" s="99" t="s">
        <v>196</v>
      </c>
      <c r="C119" s="100" t="s">
        <v>307</v>
      </c>
      <c r="D119" s="101">
        <f t="shared" si="44"/>
        <v>0.826</v>
      </c>
      <c r="E119" s="62">
        <f t="shared" si="45"/>
        <v>0.826</v>
      </c>
      <c r="F119" s="62">
        <f t="shared" si="46"/>
        <v>0</v>
      </c>
      <c r="G119" s="72">
        <v>0</v>
      </c>
      <c r="H119" s="72">
        <v>0</v>
      </c>
      <c r="I119" s="62">
        <f t="shared" si="47"/>
        <v>0</v>
      </c>
      <c r="J119" s="72">
        <v>0</v>
      </c>
      <c r="K119" s="62">
        <f t="shared" si="48"/>
        <v>0.826</v>
      </c>
      <c r="L119" s="72">
        <v>0</v>
      </c>
      <c r="M119" s="72">
        <v>0</v>
      </c>
      <c r="N119" s="72">
        <v>0.826</v>
      </c>
      <c r="O119" s="62">
        <f t="shared" si="49"/>
        <v>0</v>
      </c>
      <c r="P119" s="72">
        <v>0</v>
      </c>
      <c r="Q119" s="72">
        <v>0</v>
      </c>
      <c r="R119" s="72">
        <v>0</v>
      </c>
      <c r="S119" s="72">
        <v>0</v>
      </c>
      <c r="T119" s="72">
        <v>0</v>
      </c>
      <c r="U119" s="71">
        <v>53200</v>
      </c>
      <c r="V119" s="71">
        <f t="shared" si="50"/>
        <v>43943.2</v>
      </c>
      <c r="W119" s="62">
        <f t="shared" si="51"/>
        <v>0</v>
      </c>
      <c r="X119" s="72">
        <v>0</v>
      </c>
      <c r="Y119" s="72">
        <v>0</v>
      </c>
      <c r="Z119" s="72">
        <v>0</v>
      </c>
      <c r="AA119" s="72">
        <v>0</v>
      </c>
      <c r="AB119" s="62">
        <f t="shared" si="52"/>
        <v>0</v>
      </c>
      <c r="AC119" s="72">
        <v>0</v>
      </c>
      <c r="AD119" s="72">
        <v>0</v>
      </c>
      <c r="AE119" s="72">
        <v>0</v>
      </c>
      <c r="AF119" s="71">
        <v>26600</v>
      </c>
      <c r="AG119" s="71">
        <f t="shared" si="53"/>
        <v>0</v>
      </c>
      <c r="AH119" s="103">
        <v>1486.8</v>
      </c>
      <c r="AI119" s="103">
        <f t="shared" si="54"/>
        <v>45430</v>
      </c>
    </row>
    <row r="120" ht="31" customHeight="1" spans="1:35">
      <c r="A120" s="60" t="s">
        <v>57</v>
      </c>
      <c r="B120" s="99" t="s">
        <v>196</v>
      </c>
      <c r="C120" s="100" t="s">
        <v>308</v>
      </c>
      <c r="D120" s="101">
        <f t="shared" si="44"/>
        <v>9.076</v>
      </c>
      <c r="E120" s="62">
        <f t="shared" si="45"/>
        <v>8.483</v>
      </c>
      <c r="F120" s="62">
        <f t="shared" si="46"/>
        <v>3.614</v>
      </c>
      <c r="G120" s="72">
        <v>1.687</v>
      </c>
      <c r="H120" s="72">
        <v>1.927</v>
      </c>
      <c r="I120" s="62">
        <f t="shared" si="47"/>
        <v>0</v>
      </c>
      <c r="J120" s="72">
        <v>0</v>
      </c>
      <c r="K120" s="62">
        <f t="shared" si="48"/>
        <v>4.681</v>
      </c>
      <c r="L120" s="72">
        <v>1.587</v>
      </c>
      <c r="M120" s="72">
        <v>0.031</v>
      </c>
      <c r="N120" s="72">
        <v>3.063</v>
      </c>
      <c r="O120" s="62">
        <f t="shared" si="49"/>
        <v>0.188</v>
      </c>
      <c r="P120" s="72">
        <v>0.188</v>
      </c>
      <c r="Q120" s="72">
        <v>0</v>
      </c>
      <c r="R120" s="72">
        <v>0</v>
      </c>
      <c r="S120" s="72">
        <v>0</v>
      </c>
      <c r="T120" s="72">
        <v>0</v>
      </c>
      <c r="U120" s="71">
        <v>53200</v>
      </c>
      <c r="V120" s="71">
        <f t="shared" si="50"/>
        <v>451295.6</v>
      </c>
      <c r="W120" s="62">
        <f t="shared" si="51"/>
        <v>0.593</v>
      </c>
      <c r="X120" s="72">
        <v>0.489</v>
      </c>
      <c r="Y120" s="72">
        <v>0</v>
      </c>
      <c r="Z120" s="72">
        <v>0.104</v>
      </c>
      <c r="AA120" s="72">
        <v>0</v>
      </c>
      <c r="AB120" s="62">
        <f t="shared" si="52"/>
        <v>0</v>
      </c>
      <c r="AC120" s="72">
        <v>0</v>
      </c>
      <c r="AD120" s="72">
        <v>0</v>
      </c>
      <c r="AE120" s="72">
        <v>0</v>
      </c>
      <c r="AF120" s="71">
        <v>26600</v>
      </c>
      <c r="AG120" s="71">
        <f t="shared" si="53"/>
        <v>15773.8</v>
      </c>
      <c r="AH120" s="103">
        <v>17660.916</v>
      </c>
      <c r="AI120" s="103">
        <f t="shared" si="54"/>
        <v>484730.316</v>
      </c>
    </row>
    <row r="121" ht="31" customHeight="1" spans="1:35">
      <c r="A121" s="60" t="s">
        <v>57</v>
      </c>
      <c r="B121" s="99" t="s">
        <v>196</v>
      </c>
      <c r="C121" s="100" t="s">
        <v>309</v>
      </c>
      <c r="D121" s="101">
        <f t="shared" si="44"/>
        <v>2.148</v>
      </c>
      <c r="E121" s="62">
        <f t="shared" si="45"/>
        <v>2.148</v>
      </c>
      <c r="F121" s="62">
        <f t="shared" si="46"/>
        <v>0</v>
      </c>
      <c r="G121" s="72">
        <v>0</v>
      </c>
      <c r="H121" s="72">
        <v>0</v>
      </c>
      <c r="I121" s="62">
        <f t="shared" si="47"/>
        <v>0</v>
      </c>
      <c r="J121" s="72">
        <v>0</v>
      </c>
      <c r="K121" s="62">
        <f t="shared" si="48"/>
        <v>2.148</v>
      </c>
      <c r="L121" s="72">
        <v>0</v>
      </c>
      <c r="M121" s="72">
        <v>0</v>
      </c>
      <c r="N121" s="72">
        <v>2.148</v>
      </c>
      <c r="O121" s="62">
        <f t="shared" si="49"/>
        <v>0</v>
      </c>
      <c r="P121" s="72">
        <v>0</v>
      </c>
      <c r="Q121" s="72">
        <v>0</v>
      </c>
      <c r="R121" s="72">
        <v>0</v>
      </c>
      <c r="S121" s="72">
        <v>0</v>
      </c>
      <c r="T121" s="72">
        <v>0</v>
      </c>
      <c r="U121" s="71">
        <v>53200</v>
      </c>
      <c r="V121" s="71">
        <f t="shared" si="50"/>
        <v>114273.6</v>
      </c>
      <c r="W121" s="62">
        <f t="shared" si="51"/>
        <v>0</v>
      </c>
      <c r="X121" s="72">
        <v>0</v>
      </c>
      <c r="Y121" s="72">
        <v>0</v>
      </c>
      <c r="Z121" s="72">
        <v>0</v>
      </c>
      <c r="AA121" s="72">
        <v>0</v>
      </c>
      <c r="AB121" s="62">
        <f t="shared" si="52"/>
        <v>0</v>
      </c>
      <c r="AC121" s="72">
        <v>0</v>
      </c>
      <c r="AD121" s="72">
        <v>0</v>
      </c>
      <c r="AE121" s="72">
        <v>0</v>
      </c>
      <c r="AF121" s="71">
        <v>26600</v>
      </c>
      <c r="AG121" s="71">
        <f t="shared" si="53"/>
        <v>0</v>
      </c>
      <c r="AH121" s="103">
        <v>3866.4</v>
      </c>
      <c r="AI121" s="103">
        <f t="shared" si="54"/>
        <v>118140</v>
      </c>
    </row>
    <row r="122" ht="31" customHeight="1" spans="1:35">
      <c r="A122" s="60" t="s">
        <v>57</v>
      </c>
      <c r="B122" s="99" t="s">
        <v>196</v>
      </c>
      <c r="C122" s="100" t="s">
        <v>310</v>
      </c>
      <c r="D122" s="101">
        <f t="shared" si="44"/>
        <v>10.537</v>
      </c>
      <c r="E122" s="62">
        <f t="shared" si="45"/>
        <v>10.537</v>
      </c>
      <c r="F122" s="62">
        <f t="shared" si="46"/>
        <v>2.144</v>
      </c>
      <c r="G122" s="72">
        <v>1.13</v>
      </c>
      <c r="H122" s="72">
        <v>1.014</v>
      </c>
      <c r="I122" s="62">
        <f t="shared" si="47"/>
        <v>0</v>
      </c>
      <c r="J122" s="72">
        <v>0</v>
      </c>
      <c r="K122" s="62">
        <f t="shared" si="48"/>
        <v>8.393</v>
      </c>
      <c r="L122" s="72">
        <v>2.467</v>
      </c>
      <c r="M122" s="72">
        <v>0</v>
      </c>
      <c r="N122" s="72">
        <v>5.926</v>
      </c>
      <c r="O122" s="62">
        <f t="shared" si="49"/>
        <v>0</v>
      </c>
      <c r="P122" s="72">
        <v>0</v>
      </c>
      <c r="Q122" s="72">
        <v>0</v>
      </c>
      <c r="R122" s="72">
        <v>0</v>
      </c>
      <c r="S122" s="72">
        <v>0</v>
      </c>
      <c r="T122" s="72">
        <v>0</v>
      </c>
      <c r="U122" s="71">
        <v>53200</v>
      </c>
      <c r="V122" s="71">
        <f t="shared" si="50"/>
        <v>560568.4</v>
      </c>
      <c r="W122" s="62">
        <f t="shared" si="51"/>
        <v>0</v>
      </c>
      <c r="X122" s="72">
        <v>0</v>
      </c>
      <c r="Y122" s="72">
        <v>0</v>
      </c>
      <c r="Z122" s="72">
        <v>0</v>
      </c>
      <c r="AA122" s="72">
        <v>0</v>
      </c>
      <c r="AB122" s="62">
        <f t="shared" si="52"/>
        <v>0</v>
      </c>
      <c r="AC122" s="72">
        <v>0</v>
      </c>
      <c r="AD122" s="72">
        <v>0</v>
      </c>
      <c r="AE122" s="72">
        <v>0</v>
      </c>
      <c r="AF122" s="71">
        <v>26600</v>
      </c>
      <c r="AG122" s="71">
        <f t="shared" si="53"/>
        <v>0</v>
      </c>
      <c r="AH122" s="103">
        <v>24649.836</v>
      </c>
      <c r="AI122" s="103">
        <f t="shared" si="54"/>
        <v>585218.236</v>
      </c>
    </row>
    <row r="123" ht="31" customHeight="1" spans="1:35">
      <c r="A123" s="60" t="s">
        <v>57</v>
      </c>
      <c r="B123" s="99" t="s">
        <v>196</v>
      </c>
      <c r="C123" s="100" t="s">
        <v>311</v>
      </c>
      <c r="D123" s="101">
        <f t="shared" si="44"/>
        <v>0.399</v>
      </c>
      <c r="E123" s="62">
        <f t="shared" si="45"/>
        <v>0.399</v>
      </c>
      <c r="F123" s="62">
        <f t="shared" si="46"/>
        <v>0.399</v>
      </c>
      <c r="G123" s="72">
        <v>0</v>
      </c>
      <c r="H123" s="72">
        <v>0.399</v>
      </c>
      <c r="I123" s="62">
        <f t="shared" si="47"/>
        <v>0</v>
      </c>
      <c r="J123" s="72">
        <v>0</v>
      </c>
      <c r="K123" s="62">
        <f t="shared" si="48"/>
        <v>0</v>
      </c>
      <c r="L123" s="72">
        <v>0</v>
      </c>
      <c r="M123" s="72">
        <v>0</v>
      </c>
      <c r="N123" s="72">
        <v>0</v>
      </c>
      <c r="O123" s="62">
        <f t="shared" si="49"/>
        <v>0</v>
      </c>
      <c r="P123" s="72">
        <v>0</v>
      </c>
      <c r="Q123" s="72">
        <v>0</v>
      </c>
      <c r="R123" s="72">
        <v>0</v>
      </c>
      <c r="S123" s="72">
        <v>0</v>
      </c>
      <c r="T123" s="72">
        <v>0</v>
      </c>
      <c r="U123" s="71">
        <v>53200</v>
      </c>
      <c r="V123" s="71">
        <f t="shared" si="50"/>
        <v>21226.8</v>
      </c>
      <c r="W123" s="62">
        <f t="shared" si="51"/>
        <v>0</v>
      </c>
      <c r="X123" s="72">
        <v>0</v>
      </c>
      <c r="Y123" s="72">
        <v>0</v>
      </c>
      <c r="Z123" s="72">
        <v>0</v>
      </c>
      <c r="AA123" s="72">
        <v>0</v>
      </c>
      <c r="AB123" s="62">
        <f t="shared" si="52"/>
        <v>0</v>
      </c>
      <c r="AC123" s="72">
        <v>0</v>
      </c>
      <c r="AD123" s="72">
        <v>0</v>
      </c>
      <c r="AE123" s="72">
        <v>0</v>
      </c>
      <c r="AF123" s="71">
        <v>26600</v>
      </c>
      <c r="AG123" s="71">
        <f t="shared" si="53"/>
        <v>0</v>
      </c>
      <c r="AH123" s="103">
        <v>536.256</v>
      </c>
      <c r="AI123" s="103">
        <f t="shared" si="54"/>
        <v>21763.056</v>
      </c>
    </row>
    <row r="124" ht="31" customHeight="1" spans="1:35">
      <c r="A124" s="60" t="s">
        <v>57</v>
      </c>
      <c r="B124" s="99" t="s">
        <v>196</v>
      </c>
      <c r="C124" s="100" t="s">
        <v>312</v>
      </c>
      <c r="D124" s="101">
        <f t="shared" si="44"/>
        <v>1.129</v>
      </c>
      <c r="E124" s="62">
        <f t="shared" si="45"/>
        <v>1.129</v>
      </c>
      <c r="F124" s="62">
        <f t="shared" si="46"/>
        <v>0</v>
      </c>
      <c r="G124" s="72">
        <v>0</v>
      </c>
      <c r="H124" s="72">
        <v>0</v>
      </c>
      <c r="I124" s="62">
        <f t="shared" si="47"/>
        <v>0</v>
      </c>
      <c r="J124" s="72">
        <v>0</v>
      </c>
      <c r="K124" s="62">
        <f t="shared" si="48"/>
        <v>1.129</v>
      </c>
      <c r="L124" s="72">
        <v>0</v>
      </c>
      <c r="M124" s="72">
        <v>0</v>
      </c>
      <c r="N124" s="72">
        <v>1.129</v>
      </c>
      <c r="O124" s="62">
        <f t="shared" si="49"/>
        <v>0</v>
      </c>
      <c r="P124" s="72">
        <v>0</v>
      </c>
      <c r="Q124" s="72">
        <v>0</v>
      </c>
      <c r="R124" s="72">
        <v>0</v>
      </c>
      <c r="S124" s="72">
        <v>0</v>
      </c>
      <c r="T124" s="72">
        <v>0</v>
      </c>
      <c r="U124" s="71">
        <v>53200</v>
      </c>
      <c r="V124" s="71">
        <f t="shared" si="50"/>
        <v>60062.8</v>
      </c>
      <c r="W124" s="62">
        <f t="shared" si="51"/>
        <v>0</v>
      </c>
      <c r="X124" s="72">
        <v>0</v>
      </c>
      <c r="Y124" s="72">
        <v>0</v>
      </c>
      <c r="Z124" s="72">
        <v>0</v>
      </c>
      <c r="AA124" s="72">
        <v>0</v>
      </c>
      <c r="AB124" s="62">
        <f t="shared" si="52"/>
        <v>0</v>
      </c>
      <c r="AC124" s="72">
        <v>0</v>
      </c>
      <c r="AD124" s="72">
        <v>0</v>
      </c>
      <c r="AE124" s="72">
        <v>0</v>
      </c>
      <c r="AF124" s="71">
        <v>26600</v>
      </c>
      <c r="AG124" s="71">
        <f t="shared" si="53"/>
        <v>0</v>
      </c>
      <c r="AH124" s="103">
        <v>2032.2</v>
      </c>
      <c r="AI124" s="103">
        <f t="shared" si="54"/>
        <v>62095</v>
      </c>
    </row>
    <row r="125" ht="31" customHeight="1" spans="1:35">
      <c r="A125" s="60" t="s">
        <v>57</v>
      </c>
      <c r="B125" s="99" t="s">
        <v>196</v>
      </c>
      <c r="C125" s="100" t="s">
        <v>313</v>
      </c>
      <c r="D125" s="101">
        <f t="shared" si="44"/>
        <v>9.723</v>
      </c>
      <c r="E125" s="62">
        <f t="shared" si="45"/>
        <v>9.483</v>
      </c>
      <c r="F125" s="62">
        <f t="shared" si="46"/>
        <v>6.748</v>
      </c>
      <c r="G125" s="72">
        <v>1.358</v>
      </c>
      <c r="H125" s="72">
        <v>5.39</v>
      </c>
      <c r="I125" s="62">
        <f t="shared" si="47"/>
        <v>0</v>
      </c>
      <c r="J125" s="72">
        <v>0</v>
      </c>
      <c r="K125" s="62">
        <f t="shared" si="48"/>
        <v>2.669</v>
      </c>
      <c r="L125" s="72">
        <v>1.309</v>
      </c>
      <c r="M125" s="72">
        <v>0.254</v>
      </c>
      <c r="N125" s="72">
        <v>1.106</v>
      </c>
      <c r="O125" s="62">
        <f t="shared" si="49"/>
        <v>0.066</v>
      </c>
      <c r="P125" s="72">
        <v>0.066</v>
      </c>
      <c r="Q125" s="72">
        <v>0</v>
      </c>
      <c r="R125" s="72">
        <v>0</v>
      </c>
      <c r="S125" s="72">
        <v>0</v>
      </c>
      <c r="T125" s="72">
        <v>0</v>
      </c>
      <c r="U125" s="71">
        <v>53200</v>
      </c>
      <c r="V125" s="71">
        <f t="shared" si="50"/>
        <v>504495.6</v>
      </c>
      <c r="W125" s="62">
        <f t="shared" si="51"/>
        <v>0.24</v>
      </c>
      <c r="X125" s="72">
        <v>0.24</v>
      </c>
      <c r="Y125" s="72">
        <v>0</v>
      </c>
      <c r="Z125" s="72">
        <v>0</v>
      </c>
      <c r="AA125" s="72">
        <v>0</v>
      </c>
      <c r="AB125" s="62">
        <f t="shared" si="52"/>
        <v>0</v>
      </c>
      <c r="AC125" s="72">
        <v>0</v>
      </c>
      <c r="AD125" s="72">
        <v>0</v>
      </c>
      <c r="AE125" s="72">
        <v>0</v>
      </c>
      <c r="AF125" s="71">
        <v>26600</v>
      </c>
      <c r="AG125" s="71">
        <f t="shared" si="53"/>
        <v>6384</v>
      </c>
      <c r="AH125" s="103">
        <v>18169.812</v>
      </c>
      <c r="AI125" s="103">
        <f t="shared" si="54"/>
        <v>529049.412</v>
      </c>
    </row>
    <row r="126" ht="31" customHeight="1" spans="1:35">
      <c r="A126" s="60" t="s">
        <v>57</v>
      </c>
      <c r="B126" s="99" t="s">
        <v>196</v>
      </c>
      <c r="C126" s="100" t="s">
        <v>314</v>
      </c>
      <c r="D126" s="101">
        <f t="shared" si="44"/>
        <v>1.41</v>
      </c>
      <c r="E126" s="62">
        <f t="shared" si="45"/>
        <v>1.41</v>
      </c>
      <c r="F126" s="62">
        <f t="shared" si="46"/>
        <v>0.584</v>
      </c>
      <c r="G126" s="72">
        <v>0.584</v>
      </c>
      <c r="H126" s="72">
        <v>0</v>
      </c>
      <c r="I126" s="62">
        <f t="shared" si="47"/>
        <v>0</v>
      </c>
      <c r="J126" s="72">
        <v>0</v>
      </c>
      <c r="K126" s="62">
        <f t="shared" si="48"/>
        <v>0.826</v>
      </c>
      <c r="L126" s="72">
        <v>0</v>
      </c>
      <c r="M126" s="72">
        <v>0</v>
      </c>
      <c r="N126" s="72">
        <v>0.826</v>
      </c>
      <c r="O126" s="62">
        <f t="shared" si="49"/>
        <v>0</v>
      </c>
      <c r="P126" s="72">
        <v>0</v>
      </c>
      <c r="Q126" s="72">
        <v>0</v>
      </c>
      <c r="R126" s="72">
        <v>0</v>
      </c>
      <c r="S126" s="72">
        <v>0</v>
      </c>
      <c r="T126" s="72">
        <v>0</v>
      </c>
      <c r="U126" s="71">
        <v>53200</v>
      </c>
      <c r="V126" s="71">
        <f t="shared" si="50"/>
        <v>75012</v>
      </c>
      <c r="W126" s="62">
        <f t="shared" si="51"/>
        <v>0</v>
      </c>
      <c r="X126" s="72">
        <v>0</v>
      </c>
      <c r="Y126" s="72">
        <v>0</v>
      </c>
      <c r="Z126" s="72">
        <v>0</v>
      </c>
      <c r="AA126" s="72">
        <v>0</v>
      </c>
      <c r="AB126" s="62">
        <f t="shared" si="52"/>
        <v>0</v>
      </c>
      <c r="AC126" s="72">
        <v>0</v>
      </c>
      <c r="AD126" s="72">
        <v>0</v>
      </c>
      <c r="AE126" s="72">
        <v>0</v>
      </c>
      <c r="AF126" s="71">
        <v>26600</v>
      </c>
      <c r="AG126" s="71">
        <f t="shared" si="53"/>
        <v>0</v>
      </c>
      <c r="AH126" s="103">
        <v>2271.696</v>
      </c>
      <c r="AI126" s="103">
        <f t="shared" si="54"/>
        <v>77283.696</v>
      </c>
    </row>
    <row r="127" ht="31" customHeight="1" spans="1:35">
      <c r="A127" s="60" t="s">
        <v>57</v>
      </c>
      <c r="B127" s="99" t="s">
        <v>196</v>
      </c>
      <c r="C127" s="100" t="s">
        <v>315</v>
      </c>
      <c r="D127" s="101">
        <f t="shared" si="44"/>
        <v>4.222</v>
      </c>
      <c r="E127" s="62">
        <f t="shared" si="45"/>
        <v>4.222</v>
      </c>
      <c r="F127" s="62">
        <f t="shared" si="46"/>
        <v>0.341</v>
      </c>
      <c r="G127" s="72">
        <v>0</v>
      </c>
      <c r="H127" s="72">
        <v>0.341</v>
      </c>
      <c r="I127" s="62">
        <f t="shared" si="47"/>
        <v>0</v>
      </c>
      <c r="J127" s="72">
        <v>0</v>
      </c>
      <c r="K127" s="62">
        <f t="shared" si="48"/>
        <v>3.881</v>
      </c>
      <c r="L127" s="72">
        <v>0</v>
      </c>
      <c r="M127" s="72">
        <v>0</v>
      </c>
      <c r="N127" s="72">
        <v>3.881</v>
      </c>
      <c r="O127" s="62">
        <f t="shared" si="49"/>
        <v>0</v>
      </c>
      <c r="P127" s="72">
        <v>0</v>
      </c>
      <c r="Q127" s="72">
        <v>0</v>
      </c>
      <c r="R127" s="72">
        <v>0</v>
      </c>
      <c r="S127" s="72">
        <v>0</v>
      </c>
      <c r="T127" s="72">
        <v>0</v>
      </c>
      <c r="U127" s="71">
        <v>53200</v>
      </c>
      <c r="V127" s="71">
        <f t="shared" si="50"/>
        <v>224610.4</v>
      </c>
      <c r="W127" s="62">
        <f t="shared" si="51"/>
        <v>0</v>
      </c>
      <c r="X127" s="72">
        <v>0</v>
      </c>
      <c r="Y127" s="72">
        <v>0</v>
      </c>
      <c r="Z127" s="72">
        <v>0</v>
      </c>
      <c r="AA127" s="72">
        <v>0</v>
      </c>
      <c r="AB127" s="62">
        <f t="shared" si="52"/>
        <v>0</v>
      </c>
      <c r="AC127" s="72">
        <v>0</v>
      </c>
      <c r="AD127" s="72">
        <v>0</v>
      </c>
      <c r="AE127" s="72">
        <v>0</v>
      </c>
      <c r="AF127" s="71">
        <v>26600</v>
      </c>
      <c r="AG127" s="71">
        <f t="shared" si="53"/>
        <v>0</v>
      </c>
      <c r="AH127" s="103">
        <v>7444.104</v>
      </c>
      <c r="AI127" s="103">
        <f t="shared" si="54"/>
        <v>232054.504</v>
      </c>
    </row>
    <row r="128" ht="31" customHeight="1" spans="1:35">
      <c r="A128" s="60" t="s">
        <v>57</v>
      </c>
      <c r="B128" s="99" t="s">
        <v>196</v>
      </c>
      <c r="C128" s="100" t="s">
        <v>316</v>
      </c>
      <c r="D128" s="101">
        <f t="shared" si="44"/>
        <v>33.637</v>
      </c>
      <c r="E128" s="62">
        <f t="shared" si="45"/>
        <v>33.614</v>
      </c>
      <c r="F128" s="62">
        <f t="shared" si="46"/>
        <v>6.502</v>
      </c>
      <c r="G128" s="72">
        <v>1.066</v>
      </c>
      <c r="H128" s="72">
        <v>5.436</v>
      </c>
      <c r="I128" s="62">
        <f t="shared" si="47"/>
        <v>1.93</v>
      </c>
      <c r="J128" s="72">
        <v>1.93</v>
      </c>
      <c r="K128" s="62">
        <f t="shared" si="48"/>
        <v>25.007</v>
      </c>
      <c r="L128" s="72">
        <v>8.542</v>
      </c>
      <c r="M128" s="72">
        <v>1.399</v>
      </c>
      <c r="N128" s="72">
        <v>15.066</v>
      </c>
      <c r="O128" s="62">
        <f t="shared" si="49"/>
        <v>0.175</v>
      </c>
      <c r="P128" s="72">
        <v>0.175</v>
      </c>
      <c r="Q128" s="72">
        <v>0</v>
      </c>
      <c r="R128" s="72">
        <v>0</v>
      </c>
      <c r="S128" s="72">
        <v>0</v>
      </c>
      <c r="T128" s="72">
        <v>0</v>
      </c>
      <c r="U128" s="71">
        <v>53200</v>
      </c>
      <c r="V128" s="71">
        <f t="shared" si="50"/>
        <v>1788264.8</v>
      </c>
      <c r="W128" s="62">
        <f t="shared" si="51"/>
        <v>0.023</v>
      </c>
      <c r="X128" s="72">
        <v>0</v>
      </c>
      <c r="Y128" s="72">
        <v>0</v>
      </c>
      <c r="Z128" s="72">
        <v>0.023</v>
      </c>
      <c r="AA128" s="72">
        <v>0</v>
      </c>
      <c r="AB128" s="62">
        <f t="shared" si="52"/>
        <v>0</v>
      </c>
      <c r="AC128" s="72">
        <v>0</v>
      </c>
      <c r="AD128" s="72">
        <v>0</v>
      </c>
      <c r="AE128" s="72">
        <v>0</v>
      </c>
      <c r="AF128" s="71">
        <v>26600</v>
      </c>
      <c r="AG128" s="71">
        <f t="shared" si="53"/>
        <v>611.8</v>
      </c>
      <c r="AH128" s="103">
        <v>81011.688</v>
      </c>
      <c r="AI128" s="103">
        <f t="shared" si="54"/>
        <v>1869888.288</v>
      </c>
    </row>
    <row r="129" ht="31" customHeight="1" spans="1:35">
      <c r="A129" s="60" t="s">
        <v>57</v>
      </c>
      <c r="B129" s="99" t="s">
        <v>196</v>
      </c>
      <c r="C129" s="100" t="s">
        <v>317</v>
      </c>
      <c r="D129" s="101">
        <f t="shared" si="44"/>
        <v>4.053</v>
      </c>
      <c r="E129" s="62">
        <f t="shared" si="45"/>
        <v>4.053</v>
      </c>
      <c r="F129" s="62">
        <f t="shared" si="46"/>
        <v>0.516</v>
      </c>
      <c r="G129" s="72">
        <v>0</v>
      </c>
      <c r="H129" s="72">
        <v>0.516</v>
      </c>
      <c r="I129" s="62">
        <f t="shared" si="47"/>
        <v>0</v>
      </c>
      <c r="J129" s="72">
        <v>0</v>
      </c>
      <c r="K129" s="62">
        <f t="shared" si="48"/>
        <v>3.537</v>
      </c>
      <c r="L129" s="72">
        <v>2.775</v>
      </c>
      <c r="M129" s="72">
        <v>0</v>
      </c>
      <c r="N129" s="72">
        <v>0.762</v>
      </c>
      <c r="O129" s="62">
        <f t="shared" si="49"/>
        <v>0</v>
      </c>
      <c r="P129" s="72">
        <v>0</v>
      </c>
      <c r="Q129" s="72">
        <v>0</v>
      </c>
      <c r="R129" s="72">
        <v>0</v>
      </c>
      <c r="S129" s="72">
        <v>0</v>
      </c>
      <c r="T129" s="72">
        <v>0</v>
      </c>
      <c r="U129" s="71">
        <v>53200</v>
      </c>
      <c r="V129" s="71">
        <f t="shared" si="50"/>
        <v>215619.6</v>
      </c>
      <c r="W129" s="62">
        <f t="shared" si="51"/>
        <v>0</v>
      </c>
      <c r="X129" s="72">
        <v>0</v>
      </c>
      <c r="Y129" s="72">
        <v>0</v>
      </c>
      <c r="Z129" s="72">
        <v>0</v>
      </c>
      <c r="AA129" s="72">
        <v>0</v>
      </c>
      <c r="AB129" s="62">
        <f t="shared" si="52"/>
        <v>0</v>
      </c>
      <c r="AC129" s="72">
        <v>0</v>
      </c>
      <c r="AD129" s="72">
        <v>0</v>
      </c>
      <c r="AE129" s="72">
        <v>0</v>
      </c>
      <c r="AF129" s="71">
        <v>26600</v>
      </c>
      <c r="AG129" s="71">
        <f t="shared" si="53"/>
        <v>0</v>
      </c>
      <c r="AH129" s="103">
        <v>14552.604</v>
      </c>
      <c r="AI129" s="103">
        <f t="shared" si="54"/>
        <v>230172.204</v>
      </c>
    </row>
    <row r="130" ht="31" customHeight="1" spans="1:35">
      <c r="A130" s="60" t="s">
        <v>57</v>
      </c>
      <c r="B130" s="99" t="s">
        <v>196</v>
      </c>
      <c r="C130" s="100" t="s">
        <v>318</v>
      </c>
      <c r="D130" s="101">
        <f t="shared" si="44"/>
        <v>8.446</v>
      </c>
      <c r="E130" s="62">
        <f t="shared" si="45"/>
        <v>7.575</v>
      </c>
      <c r="F130" s="62">
        <f t="shared" si="46"/>
        <v>5.206</v>
      </c>
      <c r="G130" s="72">
        <v>1.735</v>
      </c>
      <c r="H130" s="72">
        <v>3.471</v>
      </c>
      <c r="I130" s="62">
        <f t="shared" si="47"/>
        <v>0</v>
      </c>
      <c r="J130" s="72">
        <v>0</v>
      </c>
      <c r="K130" s="62">
        <f t="shared" si="48"/>
        <v>2.291</v>
      </c>
      <c r="L130" s="72">
        <v>1.479</v>
      </c>
      <c r="M130" s="72">
        <v>0.113</v>
      </c>
      <c r="N130" s="72">
        <v>0.699</v>
      </c>
      <c r="O130" s="62">
        <f t="shared" si="49"/>
        <v>0.078</v>
      </c>
      <c r="P130" s="72">
        <v>0.078</v>
      </c>
      <c r="Q130" s="72">
        <v>0</v>
      </c>
      <c r="R130" s="72">
        <v>0</v>
      </c>
      <c r="S130" s="72">
        <v>0</v>
      </c>
      <c r="T130" s="72">
        <v>0</v>
      </c>
      <c r="U130" s="71">
        <v>53200</v>
      </c>
      <c r="V130" s="71">
        <f t="shared" si="50"/>
        <v>402990</v>
      </c>
      <c r="W130" s="62">
        <f t="shared" si="51"/>
        <v>0.871</v>
      </c>
      <c r="X130" s="72">
        <v>0.871</v>
      </c>
      <c r="Y130" s="72">
        <v>0</v>
      </c>
      <c r="Z130" s="72">
        <v>0</v>
      </c>
      <c r="AA130" s="72">
        <v>0</v>
      </c>
      <c r="AB130" s="62">
        <f t="shared" si="52"/>
        <v>0</v>
      </c>
      <c r="AC130" s="72">
        <v>0</v>
      </c>
      <c r="AD130" s="72">
        <v>0</v>
      </c>
      <c r="AE130" s="72">
        <v>0</v>
      </c>
      <c r="AF130" s="71">
        <v>26600</v>
      </c>
      <c r="AG130" s="71">
        <f t="shared" si="53"/>
        <v>23168.6</v>
      </c>
      <c r="AH130" s="103">
        <v>15452.964</v>
      </c>
      <c r="AI130" s="103">
        <f t="shared" si="54"/>
        <v>441611.564</v>
      </c>
    </row>
    <row r="131" ht="31" customHeight="1" spans="1:35">
      <c r="A131" s="60" t="s">
        <v>57</v>
      </c>
      <c r="B131" s="99" t="s">
        <v>196</v>
      </c>
      <c r="C131" s="100" t="s">
        <v>319</v>
      </c>
      <c r="D131" s="101">
        <f t="shared" si="44"/>
        <v>1.46</v>
      </c>
      <c r="E131" s="62">
        <f t="shared" si="45"/>
        <v>1.46</v>
      </c>
      <c r="F131" s="62">
        <f t="shared" si="46"/>
        <v>0</v>
      </c>
      <c r="G131" s="72">
        <v>0</v>
      </c>
      <c r="H131" s="72">
        <v>0</v>
      </c>
      <c r="I131" s="62">
        <f t="shared" si="47"/>
        <v>0</v>
      </c>
      <c r="J131" s="72">
        <v>0</v>
      </c>
      <c r="K131" s="62">
        <f t="shared" si="48"/>
        <v>1.46</v>
      </c>
      <c r="L131" s="72">
        <v>0.513</v>
      </c>
      <c r="M131" s="72">
        <v>0</v>
      </c>
      <c r="N131" s="72">
        <v>0.947</v>
      </c>
      <c r="O131" s="62">
        <f t="shared" si="49"/>
        <v>0</v>
      </c>
      <c r="P131" s="72">
        <v>0</v>
      </c>
      <c r="Q131" s="72">
        <v>0</v>
      </c>
      <c r="R131" s="72">
        <v>0</v>
      </c>
      <c r="S131" s="72">
        <v>0</v>
      </c>
      <c r="T131" s="72">
        <v>0</v>
      </c>
      <c r="U131" s="71">
        <v>53200</v>
      </c>
      <c r="V131" s="71">
        <f t="shared" si="50"/>
        <v>77672</v>
      </c>
      <c r="W131" s="62">
        <f t="shared" si="51"/>
        <v>0</v>
      </c>
      <c r="X131" s="72">
        <v>0</v>
      </c>
      <c r="Y131" s="72">
        <v>0</v>
      </c>
      <c r="Z131" s="72">
        <v>0</v>
      </c>
      <c r="AA131" s="72">
        <v>0</v>
      </c>
      <c r="AB131" s="62">
        <f t="shared" si="52"/>
        <v>0</v>
      </c>
      <c r="AC131" s="72">
        <v>0</v>
      </c>
      <c r="AD131" s="72">
        <v>0</v>
      </c>
      <c r="AE131" s="72">
        <v>0</v>
      </c>
      <c r="AF131" s="71">
        <v>26600</v>
      </c>
      <c r="AG131" s="71">
        <f t="shared" si="53"/>
        <v>0</v>
      </c>
      <c r="AH131" s="103">
        <v>4013.1</v>
      </c>
      <c r="AI131" s="103">
        <f t="shared" si="54"/>
        <v>81685.1</v>
      </c>
    </row>
    <row r="132" ht="31" customHeight="1" spans="1:35">
      <c r="A132" s="60" t="s">
        <v>57</v>
      </c>
      <c r="B132" s="99" t="s">
        <v>196</v>
      </c>
      <c r="C132" s="100" t="s">
        <v>320</v>
      </c>
      <c r="D132" s="101">
        <f t="shared" si="44"/>
        <v>30.747</v>
      </c>
      <c r="E132" s="62">
        <f t="shared" si="45"/>
        <v>29.794</v>
      </c>
      <c r="F132" s="62">
        <f t="shared" si="46"/>
        <v>4.387</v>
      </c>
      <c r="G132" s="72">
        <v>2.422</v>
      </c>
      <c r="H132" s="72">
        <v>1.965</v>
      </c>
      <c r="I132" s="62">
        <f t="shared" si="47"/>
        <v>0</v>
      </c>
      <c r="J132" s="72">
        <v>0</v>
      </c>
      <c r="K132" s="62">
        <f t="shared" si="48"/>
        <v>25.202</v>
      </c>
      <c r="L132" s="72">
        <v>3.55</v>
      </c>
      <c r="M132" s="72">
        <v>0.242</v>
      </c>
      <c r="N132" s="72">
        <v>21.41</v>
      </c>
      <c r="O132" s="62">
        <f t="shared" si="49"/>
        <v>0.205</v>
      </c>
      <c r="P132" s="72">
        <v>0.205</v>
      </c>
      <c r="Q132" s="72">
        <v>0</v>
      </c>
      <c r="R132" s="72">
        <v>0</v>
      </c>
      <c r="S132" s="72">
        <v>0</v>
      </c>
      <c r="T132" s="72">
        <v>0</v>
      </c>
      <c r="U132" s="71">
        <v>53200</v>
      </c>
      <c r="V132" s="71">
        <f t="shared" si="50"/>
        <v>1585040.8</v>
      </c>
      <c r="W132" s="62">
        <f t="shared" si="51"/>
        <v>0.953</v>
      </c>
      <c r="X132" s="72">
        <v>0.953</v>
      </c>
      <c r="Y132" s="72">
        <v>0</v>
      </c>
      <c r="Z132" s="72">
        <v>0</v>
      </c>
      <c r="AA132" s="72">
        <v>0</v>
      </c>
      <c r="AB132" s="62">
        <f t="shared" si="52"/>
        <v>0</v>
      </c>
      <c r="AC132" s="72">
        <v>0</v>
      </c>
      <c r="AD132" s="72">
        <v>0</v>
      </c>
      <c r="AE132" s="72">
        <v>0</v>
      </c>
      <c r="AF132" s="71">
        <v>26600</v>
      </c>
      <c r="AG132" s="71">
        <f t="shared" si="53"/>
        <v>25349.8</v>
      </c>
      <c r="AH132" s="103">
        <v>61570.728</v>
      </c>
      <c r="AI132" s="103">
        <f t="shared" si="54"/>
        <v>1671961.328</v>
      </c>
    </row>
    <row r="133" ht="31" customHeight="1" spans="1:35">
      <c r="A133" s="60" t="s">
        <v>57</v>
      </c>
      <c r="B133" s="99" t="s">
        <v>196</v>
      </c>
      <c r="C133" s="100" t="s">
        <v>321</v>
      </c>
      <c r="D133" s="101">
        <f t="shared" si="44"/>
        <v>8.129</v>
      </c>
      <c r="E133" s="62">
        <f t="shared" si="45"/>
        <v>8.129</v>
      </c>
      <c r="F133" s="62">
        <f t="shared" si="46"/>
        <v>0.864</v>
      </c>
      <c r="G133" s="72">
        <v>0.864</v>
      </c>
      <c r="H133" s="72">
        <v>0</v>
      </c>
      <c r="I133" s="62">
        <f t="shared" si="47"/>
        <v>0</v>
      </c>
      <c r="J133" s="72">
        <v>0</v>
      </c>
      <c r="K133" s="62">
        <f t="shared" si="48"/>
        <v>7.265</v>
      </c>
      <c r="L133" s="72">
        <v>0.317</v>
      </c>
      <c r="M133" s="72">
        <v>0</v>
      </c>
      <c r="N133" s="72">
        <v>6.948</v>
      </c>
      <c r="O133" s="62">
        <f t="shared" si="49"/>
        <v>0</v>
      </c>
      <c r="P133" s="72">
        <v>0</v>
      </c>
      <c r="Q133" s="72">
        <v>0</v>
      </c>
      <c r="R133" s="72">
        <v>0</v>
      </c>
      <c r="S133" s="72">
        <v>0</v>
      </c>
      <c r="T133" s="72">
        <v>0</v>
      </c>
      <c r="U133" s="71">
        <v>53200</v>
      </c>
      <c r="V133" s="71">
        <f t="shared" si="50"/>
        <v>432462.8</v>
      </c>
      <c r="W133" s="62">
        <f t="shared" si="51"/>
        <v>0</v>
      </c>
      <c r="X133" s="72">
        <v>0</v>
      </c>
      <c r="Y133" s="72">
        <v>0</v>
      </c>
      <c r="Z133" s="72">
        <v>0</v>
      </c>
      <c r="AA133" s="72">
        <v>0</v>
      </c>
      <c r="AB133" s="62">
        <f t="shared" si="52"/>
        <v>0</v>
      </c>
      <c r="AC133" s="72">
        <v>0</v>
      </c>
      <c r="AD133" s="72">
        <v>0</v>
      </c>
      <c r="AE133" s="72">
        <v>0</v>
      </c>
      <c r="AF133" s="71">
        <v>26600</v>
      </c>
      <c r="AG133" s="71">
        <f t="shared" si="53"/>
        <v>0</v>
      </c>
      <c r="AH133" s="103">
        <v>15094.116</v>
      </c>
      <c r="AI133" s="103">
        <f t="shared" si="54"/>
        <v>447556.916</v>
      </c>
    </row>
    <row r="134" ht="31" customHeight="1" spans="1:35">
      <c r="A134" s="60" t="s">
        <v>57</v>
      </c>
      <c r="B134" s="99" t="s">
        <v>196</v>
      </c>
      <c r="C134" s="100" t="s">
        <v>322</v>
      </c>
      <c r="D134" s="101">
        <f t="shared" ref="D134:D156" si="55">E134+W134+AB134</f>
        <v>0.681</v>
      </c>
      <c r="E134" s="62">
        <f t="shared" ref="E134:E156" si="56">F134+I134+K134+O134</f>
        <v>0.103</v>
      </c>
      <c r="F134" s="62">
        <f t="shared" ref="F134:F156" si="57">G134+H134</f>
        <v>0</v>
      </c>
      <c r="G134" s="72">
        <v>0</v>
      </c>
      <c r="H134" s="72">
        <v>0</v>
      </c>
      <c r="I134" s="62">
        <f t="shared" ref="I134:I156" si="58">J134</f>
        <v>0</v>
      </c>
      <c r="J134" s="72">
        <v>0</v>
      </c>
      <c r="K134" s="62">
        <f t="shared" ref="K134:K156" si="59">L134+M134+N134</f>
        <v>0</v>
      </c>
      <c r="L134" s="72">
        <v>0</v>
      </c>
      <c r="M134" s="72">
        <v>0</v>
      </c>
      <c r="N134" s="72">
        <v>0</v>
      </c>
      <c r="O134" s="62">
        <f t="shared" ref="O134:O156" si="60">P134+Q134+R134+S134+T134</f>
        <v>0.103</v>
      </c>
      <c r="P134" s="72">
        <v>0</v>
      </c>
      <c r="Q134" s="72">
        <v>0</v>
      </c>
      <c r="R134" s="72">
        <v>0</v>
      </c>
      <c r="S134" s="72">
        <v>0.103</v>
      </c>
      <c r="T134" s="72">
        <v>0</v>
      </c>
      <c r="U134" s="71">
        <v>53200</v>
      </c>
      <c r="V134" s="71">
        <f t="shared" ref="V134:V156" si="61">E134*U134</f>
        <v>5479.6</v>
      </c>
      <c r="W134" s="62">
        <f t="shared" ref="W134:W154" si="62">X134+Y134+Z134+AA134</f>
        <v>0.578</v>
      </c>
      <c r="X134" s="72">
        <v>0.578</v>
      </c>
      <c r="Y134" s="72">
        <v>0</v>
      </c>
      <c r="Z134" s="72">
        <v>0</v>
      </c>
      <c r="AA134" s="72">
        <v>0</v>
      </c>
      <c r="AB134" s="62">
        <f t="shared" ref="AB134:AB156" si="63">AC134+AD134+AE134</f>
        <v>0</v>
      </c>
      <c r="AC134" s="72">
        <v>0</v>
      </c>
      <c r="AD134" s="72">
        <v>0</v>
      </c>
      <c r="AE134" s="72">
        <v>0</v>
      </c>
      <c r="AF134" s="71">
        <v>26600</v>
      </c>
      <c r="AG134" s="71">
        <f t="shared" ref="AG134:AG156" si="64">W134*AF134+AB134*AF134</f>
        <v>15374.8</v>
      </c>
      <c r="AH134" s="103">
        <v>0</v>
      </c>
      <c r="AI134" s="103">
        <f t="shared" si="54"/>
        <v>20854.4</v>
      </c>
    </row>
    <row r="135" ht="31" customHeight="1" spans="1:35">
      <c r="A135" s="60" t="s">
        <v>57</v>
      </c>
      <c r="B135" s="99" t="s">
        <v>196</v>
      </c>
      <c r="C135" s="100" t="s">
        <v>323</v>
      </c>
      <c r="D135" s="101">
        <f t="shared" si="55"/>
        <v>8.448</v>
      </c>
      <c r="E135" s="62">
        <f t="shared" si="56"/>
        <v>8.448</v>
      </c>
      <c r="F135" s="62">
        <f t="shared" si="57"/>
        <v>0.746</v>
      </c>
      <c r="G135" s="72">
        <v>0.746</v>
      </c>
      <c r="H135" s="72">
        <v>0</v>
      </c>
      <c r="I135" s="62">
        <f t="shared" si="58"/>
        <v>0</v>
      </c>
      <c r="J135" s="72">
        <v>0</v>
      </c>
      <c r="K135" s="62">
        <f t="shared" si="59"/>
        <v>7.702</v>
      </c>
      <c r="L135" s="72">
        <v>6.914</v>
      </c>
      <c r="M135" s="72">
        <v>0</v>
      </c>
      <c r="N135" s="72">
        <v>0.788</v>
      </c>
      <c r="O135" s="62">
        <f t="shared" si="60"/>
        <v>0</v>
      </c>
      <c r="P135" s="72">
        <v>0</v>
      </c>
      <c r="Q135" s="72">
        <v>0</v>
      </c>
      <c r="R135" s="72">
        <v>0</v>
      </c>
      <c r="S135" s="72">
        <v>0</v>
      </c>
      <c r="T135" s="72">
        <v>0</v>
      </c>
      <c r="U135" s="71">
        <v>53200</v>
      </c>
      <c r="V135" s="71">
        <f t="shared" si="61"/>
        <v>449433.6</v>
      </c>
      <c r="W135" s="62">
        <f t="shared" si="62"/>
        <v>0</v>
      </c>
      <c r="X135" s="72">
        <v>0</v>
      </c>
      <c r="Y135" s="72">
        <v>0</v>
      </c>
      <c r="Z135" s="72">
        <v>0</v>
      </c>
      <c r="AA135" s="72">
        <v>0</v>
      </c>
      <c r="AB135" s="62">
        <f t="shared" si="63"/>
        <v>0</v>
      </c>
      <c r="AC135" s="72">
        <v>0</v>
      </c>
      <c r="AD135" s="72">
        <v>0</v>
      </c>
      <c r="AE135" s="72">
        <v>0</v>
      </c>
      <c r="AF135" s="71">
        <v>26600</v>
      </c>
      <c r="AG135" s="71">
        <f t="shared" si="64"/>
        <v>0</v>
      </c>
      <c r="AH135" s="103">
        <v>33534.024</v>
      </c>
      <c r="AI135" s="103">
        <f t="shared" ref="AI135:AI153" si="65">V135+AG135+AH135</f>
        <v>482967.624</v>
      </c>
    </row>
    <row r="136" ht="31" customHeight="1" spans="1:35">
      <c r="A136" s="60" t="s">
        <v>57</v>
      </c>
      <c r="B136" s="99" t="s">
        <v>196</v>
      </c>
      <c r="C136" s="100" t="s">
        <v>324</v>
      </c>
      <c r="D136" s="101">
        <f t="shared" si="55"/>
        <v>3.97</v>
      </c>
      <c r="E136" s="62">
        <f t="shared" si="56"/>
        <v>3.97</v>
      </c>
      <c r="F136" s="62">
        <f t="shared" si="57"/>
        <v>0</v>
      </c>
      <c r="G136" s="72">
        <v>0</v>
      </c>
      <c r="H136" s="72">
        <v>0</v>
      </c>
      <c r="I136" s="62">
        <f t="shared" si="58"/>
        <v>0</v>
      </c>
      <c r="J136" s="72">
        <v>0</v>
      </c>
      <c r="K136" s="62">
        <f t="shared" si="59"/>
        <v>3.97</v>
      </c>
      <c r="L136" s="72">
        <v>3.97</v>
      </c>
      <c r="M136" s="72">
        <v>0</v>
      </c>
      <c r="N136" s="72">
        <v>0</v>
      </c>
      <c r="O136" s="62">
        <f t="shared" si="60"/>
        <v>0</v>
      </c>
      <c r="P136" s="72">
        <v>0</v>
      </c>
      <c r="Q136" s="72">
        <v>0</v>
      </c>
      <c r="R136" s="72">
        <v>0</v>
      </c>
      <c r="S136" s="72">
        <v>0</v>
      </c>
      <c r="T136" s="72">
        <v>0</v>
      </c>
      <c r="U136" s="71">
        <v>53200</v>
      </c>
      <c r="V136" s="71">
        <f t="shared" si="61"/>
        <v>211204</v>
      </c>
      <c r="W136" s="62">
        <f t="shared" si="62"/>
        <v>0</v>
      </c>
      <c r="X136" s="72">
        <v>0</v>
      </c>
      <c r="Y136" s="72">
        <v>0</v>
      </c>
      <c r="Z136" s="72">
        <v>0</v>
      </c>
      <c r="AA136" s="72">
        <v>0</v>
      </c>
      <c r="AB136" s="62">
        <f t="shared" si="63"/>
        <v>0</v>
      </c>
      <c r="AC136" s="72">
        <v>0</v>
      </c>
      <c r="AD136" s="72">
        <v>0</v>
      </c>
      <c r="AE136" s="72">
        <v>0</v>
      </c>
      <c r="AF136" s="71">
        <v>26600</v>
      </c>
      <c r="AG136" s="71">
        <f t="shared" si="64"/>
        <v>0</v>
      </c>
      <c r="AH136" s="103">
        <v>17865</v>
      </c>
      <c r="AI136" s="103">
        <f t="shared" si="65"/>
        <v>229069</v>
      </c>
    </row>
    <row r="137" ht="31" customHeight="1" spans="1:35">
      <c r="A137" s="60" t="s">
        <v>57</v>
      </c>
      <c r="B137" s="99" t="s">
        <v>196</v>
      </c>
      <c r="C137" s="100" t="s">
        <v>325</v>
      </c>
      <c r="D137" s="101">
        <f t="shared" si="55"/>
        <v>6.358</v>
      </c>
      <c r="E137" s="62">
        <f t="shared" si="56"/>
        <v>6.358</v>
      </c>
      <c r="F137" s="62">
        <f t="shared" si="57"/>
        <v>0.268</v>
      </c>
      <c r="G137" s="72">
        <v>0.268</v>
      </c>
      <c r="H137" s="72">
        <v>0</v>
      </c>
      <c r="I137" s="62">
        <f t="shared" si="58"/>
        <v>0</v>
      </c>
      <c r="J137" s="72">
        <v>0</v>
      </c>
      <c r="K137" s="62">
        <f t="shared" si="59"/>
        <v>6.09</v>
      </c>
      <c r="L137" s="72">
        <v>1.61</v>
      </c>
      <c r="M137" s="72">
        <v>0</v>
      </c>
      <c r="N137" s="72">
        <v>4.48</v>
      </c>
      <c r="O137" s="62">
        <f t="shared" si="60"/>
        <v>0</v>
      </c>
      <c r="P137" s="72">
        <v>0</v>
      </c>
      <c r="Q137" s="72">
        <v>0</v>
      </c>
      <c r="R137" s="72">
        <v>0</v>
      </c>
      <c r="S137" s="72">
        <v>0</v>
      </c>
      <c r="T137" s="72">
        <v>0</v>
      </c>
      <c r="U137" s="71">
        <v>53200</v>
      </c>
      <c r="V137" s="71">
        <f t="shared" si="61"/>
        <v>338245.6</v>
      </c>
      <c r="W137" s="62">
        <f t="shared" si="62"/>
        <v>0</v>
      </c>
      <c r="X137" s="72">
        <v>0</v>
      </c>
      <c r="Y137" s="72">
        <v>0</v>
      </c>
      <c r="Z137" s="72">
        <v>0</v>
      </c>
      <c r="AA137" s="72">
        <v>0</v>
      </c>
      <c r="AB137" s="62">
        <f t="shared" si="63"/>
        <v>0</v>
      </c>
      <c r="AC137" s="72">
        <v>0</v>
      </c>
      <c r="AD137" s="72">
        <v>0</v>
      </c>
      <c r="AE137" s="72">
        <v>0</v>
      </c>
      <c r="AF137" s="71">
        <v>26600</v>
      </c>
      <c r="AG137" s="71">
        <f t="shared" si="64"/>
        <v>0</v>
      </c>
      <c r="AH137" s="103">
        <v>15669.192</v>
      </c>
      <c r="AI137" s="103">
        <f t="shared" si="65"/>
        <v>353914.792</v>
      </c>
    </row>
    <row r="138" ht="31" customHeight="1" spans="1:35">
      <c r="A138" s="60" t="s">
        <v>57</v>
      </c>
      <c r="B138" s="99" t="s">
        <v>196</v>
      </c>
      <c r="C138" s="100" t="s">
        <v>326</v>
      </c>
      <c r="D138" s="101">
        <f t="shared" si="55"/>
        <v>1.104</v>
      </c>
      <c r="E138" s="62">
        <f t="shared" si="56"/>
        <v>1.104</v>
      </c>
      <c r="F138" s="62">
        <f t="shared" si="57"/>
        <v>1.104</v>
      </c>
      <c r="G138" s="72">
        <v>1.104</v>
      </c>
      <c r="H138" s="72">
        <v>0</v>
      </c>
      <c r="I138" s="62">
        <f t="shared" si="58"/>
        <v>0</v>
      </c>
      <c r="J138" s="72">
        <v>0</v>
      </c>
      <c r="K138" s="62">
        <f t="shared" si="59"/>
        <v>0</v>
      </c>
      <c r="L138" s="72">
        <v>0</v>
      </c>
      <c r="M138" s="72">
        <v>0</v>
      </c>
      <c r="N138" s="72">
        <v>0</v>
      </c>
      <c r="O138" s="62">
        <f t="shared" si="60"/>
        <v>0</v>
      </c>
      <c r="P138" s="72">
        <v>0</v>
      </c>
      <c r="Q138" s="72">
        <v>0</v>
      </c>
      <c r="R138" s="72">
        <v>0</v>
      </c>
      <c r="S138" s="72">
        <v>0</v>
      </c>
      <c r="T138" s="72">
        <v>0</v>
      </c>
      <c r="U138" s="71">
        <v>53200</v>
      </c>
      <c r="V138" s="71">
        <f t="shared" si="61"/>
        <v>58732.8</v>
      </c>
      <c r="W138" s="62">
        <f t="shared" si="62"/>
        <v>0</v>
      </c>
      <c r="X138" s="72">
        <v>0</v>
      </c>
      <c r="Y138" s="72">
        <v>0</v>
      </c>
      <c r="Z138" s="72">
        <v>0</v>
      </c>
      <c r="AA138" s="72">
        <v>0</v>
      </c>
      <c r="AB138" s="62">
        <f t="shared" si="63"/>
        <v>0</v>
      </c>
      <c r="AC138" s="72">
        <v>0</v>
      </c>
      <c r="AD138" s="72">
        <v>0</v>
      </c>
      <c r="AE138" s="72">
        <v>0</v>
      </c>
      <c r="AF138" s="71">
        <v>26600</v>
      </c>
      <c r="AG138" s="71">
        <f t="shared" si="64"/>
        <v>0</v>
      </c>
      <c r="AH138" s="103">
        <v>1483.776</v>
      </c>
      <c r="AI138" s="103">
        <f t="shared" si="65"/>
        <v>60216.576</v>
      </c>
    </row>
    <row r="139" ht="31" customHeight="1" spans="1:35">
      <c r="A139" s="60" t="s">
        <v>57</v>
      </c>
      <c r="B139" s="99" t="s">
        <v>196</v>
      </c>
      <c r="C139" s="100" t="s">
        <v>327</v>
      </c>
      <c r="D139" s="101">
        <f t="shared" si="55"/>
        <v>0.815</v>
      </c>
      <c r="E139" s="62">
        <f t="shared" si="56"/>
        <v>0.815</v>
      </c>
      <c r="F139" s="62">
        <f t="shared" si="57"/>
        <v>0.047</v>
      </c>
      <c r="G139" s="72">
        <v>0.047</v>
      </c>
      <c r="H139" s="72">
        <v>0</v>
      </c>
      <c r="I139" s="62">
        <f t="shared" si="58"/>
        <v>0</v>
      </c>
      <c r="J139" s="72">
        <v>0</v>
      </c>
      <c r="K139" s="62">
        <f t="shared" si="59"/>
        <v>0.768</v>
      </c>
      <c r="L139" s="72">
        <v>0.768</v>
      </c>
      <c r="M139" s="72">
        <v>0</v>
      </c>
      <c r="N139" s="72">
        <v>0</v>
      </c>
      <c r="O139" s="62">
        <f t="shared" si="60"/>
        <v>0</v>
      </c>
      <c r="P139" s="72">
        <v>0</v>
      </c>
      <c r="Q139" s="72">
        <v>0</v>
      </c>
      <c r="R139" s="72">
        <v>0</v>
      </c>
      <c r="S139" s="72">
        <v>0</v>
      </c>
      <c r="T139" s="72">
        <v>0</v>
      </c>
      <c r="U139" s="71">
        <v>53200</v>
      </c>
      <c r="V139" s="71">
        <f t="shared" si="61"/>
        <v>43358</v>
      </c>
      <c r="W139" s="62">
        <f t="shared" si="62"/>
        <v>0</v>
      </c>
      <c r="X139" s="72">
        <v>0</v>
      </c>
      <c r="Y139" s="72">
        <v>0</v>
      </c>
      <c r="Z139" s="72">
        <v>0</v>
      </c>
      <c r="AA139" s="72">
        <v>0</v>
      </c>
      <c r="AB139" s="62">
        <f t="shared" si="63"/>
        <v>0</v>
      </c>
      <c r="AC139" s="72">
        <v>0</v>
      </c>
      <c r="AD139" s="72">
        <v>0</v>
      </c>
      <c r="AE139" s="72">
        <v>0</v>
      </c>
      <c r="AF139" s="71">
        <v>26600</v>
      </c>
      <c r="AG139" s="71">
        <f t="shared" si="64"/>
        <v>0</v>
      </c>
      <c r="AH139" s="103">
        <v>3519.168</v>
      </c>
      <c r="AI139" s="103">
        <f t="shared" si="65"/>
        <v>46877.168</v>
      </c>
    </row>
    <row r="140" ht="31" customHeight="1" spans="1:35">
      <c r="A140" s="60" t="s">
        <v>57</v>
      </c>
      <c r="B140" s="99" t="s">
        <v>196</v>
      </c>
      <c r="C140" s="100" t="s">
        <v>328</v>
      </c>
      <c r="D140" s="101">
        <f t="shared" si="55"/>
        <v>4.708</v>
      </c>
      <c r="E140" s="62">
        <f t="shared" si="56"/>
        <v>4.708</v>
      </c>
      <c r="F140" s="62">
        <f t="shared" si="57"/>
        <v>1.164</v>
      </c>
      <c r="G140" s="72">
        <v>0</v>
      </c>
      <c r="H140" s="72">
        <v>1.164</v>
      </c>
      <c r="I140" s="62">
        <f t="shared" si="58"/>
        <v>0</v>
      </c>
      <c r="J140" s="72">
        <v>0</v>
      </c>
      <c r="K140" s="62">
        <f t="shared" si="59"/>
        <v>3.492</v>
      </c>
      <c r="L140" s="72">
        <v>3.152</v>
      </c>
      <c r="M140" s="72">
        <v>0</v>
      </c>
      <c r="N140" s="72">
        <v>0.34</v>
      </c>
      <c r="O140" s="62">
        <f t="shared" si="60"/>
        <v>0.052</v>
      </c>
      <c r="P140" s="72">
        <v>0</v>
      </c>
      <c r="Q140" s="72">
        <v>0</v>
      </c>
      <c r="R140" s="72">
        <v>0</v>
      </c>
      <c r="S140" s="72">
        <v>0</v>
      </c>
      <c r="T140" s="72">
        <v>0.052</v>
      </c>
      <c r="U140" s="71">
        <v>53200</v>
      </c>
      <c r="V140" s="71">
        <f t="shared" si="61"/>
        <v>250465.6</v>
      </c>
      <c r="W140" s="62">
        <f t="shared" si="62"/>
        <v>0</v>
      </c>
      <c r="X140" s="72">
        <v>0</v>
      </c>
      <c r="Y140" s="72">
        <v>0</v>
      </c>
      <c r="Z140" s="72">
        <v>0</v>
      </c>
      <c r="AA140" s="72">
        <v>0</v>
      </c>
      <c r="AB140" s="62">
        <f t="shared" si="63"/>
        <v>0</v>
      </c>
      <c r="AC140" s="72">
        <v>0</v>
      </c>
      <c r="AD140" s="72">
        <v>0</v>
      </c>
      <c r="AE140" s="72">
        <v>0</v>
      </c>
      <c r="AF140" s="71">
        <v>26600</v>
      </c>
      <c r="AG140" s="71">
        <f t="shared" si="64"/>
        <v>0</v>
      </c>
      <c r="AH140" s="103">
        <v>16360.416</v>
      </c>
      <c r="AI140" s="103">
        <f t="shared" si="65"/>
        <v>266826.016</v>
      </c>
    </row>
    <row r="141" ht="31" customHeight="1" spans="1:35">
      <c r="A141" s="60" t="s">
        <v>57</v>
      </c>
      <c r="B141" s="99" t="s">
        <v>196</v>
      </c>
      <c r="C141" s="100" t="s">
        <v>329</v>
      </c>
      <c r="D141" s="101">
        <f t="shared" si="55"/>
        <v>0.844</v>
      </c>
      <c r="E141" s="62">
        <f t="shared" si="56"/>
        <v>0.844</v>
      </c>
      <c r="F141" s="62">
        <f t="shared" si="57"/>
        <v>0</v>
      </c>
      <c r="G141" s="72">
        <v>0</v>
      </c>
      <c r="H141" s="72">
        <v>0</v>
      </c>
      <c r="I141" s="62">
        <f t="shared" si="58"/>
        <v>0</v>
      </c>
      <c r="J141" s="72">
        <v>0</v>
      </c>
      <c r="K141" s="62">
        <f t="shared" si="59"/>
        <v>0.844</v>
      </c>
      <c r="L141" s="72">
        <v>0.844</v>
      </c>
      <c r="M141" s="72">
        <v>0</v>
      </c>
      <c r="N141" s="72">
        <v>0</v>
      </c>
      <c r="O141" s="62">
        <f t="shared" si="60"/>
        <v>0</v>
      </c>
      <c r="P141" s="72">
        <v>0</v>
      </c>
      <c r="Q141" s="72">
        <v>0</v>
      </c>
      <c r="R141" s="72">
        <v>0</v>
      </c>
      <c r="S141" s="72">
        <v>0</v>
      </c>
      <c r="T141" s="72">
        <v>0</v>
      </c>
      <c r="U141" s="71">
        <v>53200</v>
      </c>
      <c r="V141" s="71">
        <f t="shared" si="61"/>
        <v>44900.8</v>
      </c>
      <c r="W141" s="62">
        <f t="shared" si="62"/>
        <v>0</v>
      </c>
      <c r="X141" s="72">
        <v>0</v>
      </c>
      <c r="Y141" s="72">
        <v>0</v>
      </c>
      <c r="Z141" s="72">
        <v>0</v>
      </c>
      <c r="AA141" s="72">
        <v>0</v>
      </c>
      <c r="AB141" s="62">
        <f t="shared" si="63"/>
        <v>0</v>
      </c>
      <c r="AC141" s="72">
        <v>0</v>
      </c>
      <c r="AD141" s="72">
        <v>0</v>
      </c>
      <c r="AE141" s="72">
        <v>0</v>
      </c>
      <c r="AF141" s="71">
        <v>26600</v>
      </c>
      <c r="AG141" s="71">
        <f t="shared" si="64"/>
        <v>0</v>
      </c>
      <c r="AH141" s="103">
        <v>3798</v>
      </c>
      <c r="AI141" s="103">
        <f t="shared" si="65"/>
        <v>48698.8</v>
      </c>
    </row>
    <row r="142" ht="31" customHeight="1" spans="1:35">
      <c r="A142" s="60" t="s">
        <v>57</v>
      </c>
      <c r="B142" s="99" t="s">
        <v>196</v>
      </c>
      <c r="C142" s="100" t="s">
        <v>330</v>
      </c>
      <c r="D142" s="101">
        <f t="shared" si="55"/>
        <v>18.668</v>
      </c>
      <c r="E142" s="62">
        <f t="shared" si="56"/>
        <v>18.668</v>
      </c>
      <c r="F142" s="62">
        <f t="shared" si="57"/>
        <v>9.629</v>
      </c>
      <c r="G142" s="72">
        <v>2.725</v>
      </c>
      <c r="H142" s="72">
        <v>6.904</v>
      </c>
      <c r="I142" s="62">
        <f t="shared" si="58"/>
        <v>0</v>
      </c>
      <c r="J142" s="72">
        <v>0</v>
      </c>
      <c r="K142" s="62">
        <f t="shared" si="59"/>
        <v>8.966</v>
      </c>
      <c r="L142" s="72">
        <v>2.314</v>
      </c>
      <c r="M142" s="72">
        <v>0.108</v>
      </c>
      <c r="N142" s="72">
        <v>6.544</v>
      </c>
      <c r="O142" s="62">
        <f t="shared" si="60"/>
        <v>0.073</v>
      </c>
      <c r="P142" s="72">
        <v>0</v>
      </c>
      <c r="Q142" s="72">
        <v>0</v>
      </c>
      <c r="R142" s="72">
        <v>0</v>
      </c>
      <c r="S142" s="72">
        <v>0</v>
      </c>
      <c r="T142" s="72">
        <v>0.073</v>
      </c>
      <c r="U142" s="71">
        <v>53200</v>
      </c>
      <c r="V142" s="71">
        <f t="shared" si="61"/>
        <v>993137.6</v>
      </c>
      <c r="W142" s="62">
        <f t="shared" si="62"/>
        <v>0</v>
      </c>
      <c r="X142" s="72">
        <v>0</v>
      </c>
      <c r="Y142" s="72">
        <v>0</v>
      </c>
      <c r="Z142" s="72">
        <v>0</v>
      </c>
      <c r="AA142" s="72">
        <v>0</v>
      </c>
      <c r="AB142" s="62">
        <f t="shared" si="63"/>
        <v>0</v>
      </c>
      <c r="AC142" s="72">
        <v>0</v>
      </c>
      <c r="AD142" s="72">
        <v>0</v>
      </c>
      <c r="AE142" s="72">
        <v>0</v>
      </c>
      <c r="AF142" s="71">
        <v>26600</v>
      </c>
      <c r="AG142" s="71">
        <f t="shared" si="64"/>
        <v>0</v>
      </c>
      <c r="AH142" s="103">
        <v>35651.976</v>
      </c>
      <c r="AI142" s="103">
        <f t="shared" si="65"/>
        <v>1028789.576</v>
      </c>
    </row>
    <row r="143" ht="31" customHeight="1" spans="1:35">
      <c r="A143" s="60" t="s">
        <v>57</v>
      </c>
      <c r="B143" s="99" t="s">
        <v>196</v>
      </c>
      <c r="C143" s="100" t="s">
        <v>331</v>
      </c>
      <c r="D143" s="101">
        <f t="shared" si="55"/>
        <v>3.021</v>
      </c>
      <c r="E143" s="62">
        <f t="shared" si="56"/>
        <v>3.021</v>
      </c>
      <c r="F143" s="62">
        <f t="shared" si="57"/>
        <v>2.134</v>
      </c>
      <c r="G143" s="72">
        <v>0</v>
      </c>
      <c r="H143" s="72">
        <v>2.134</v>
      </c>
      <c r="I143" s="62">
        <f t="shared" si="58"/>
        <v>0</v>
      </c>
      <c r="J143" s="72">
        <v>0</v>
      </c>
      <c r="K143" s="62">
        <f t="shared" si="59"/>
        <v>0.887</v>
      </c>
      <c r="L143" s="72">
        <v>0</v>
      </c>
      <c r="M143" s="72">
        <v>0</v>
      </c>
      <c r="N143" s="72">
        <v>0.887</v>
      </c>
      <c r="O143" s="62">
        <f t="shared" si="60"/>
        <v>0</v>
      </c>
      <c r="P143" s="72">
        <v>0</v>
      </c>
      <c r="Q143" s="72">
        <v>0</v>
      </c>
      <c r="R143" s="72">
        <v>0</v>
      </c>
      <c r="S143" s="72">
        <v>0</v>
      </c>
      <c r="T143" s="72">
        <v>0</v>
      </c>
      <c r="U143" s="71">
        <v>53200</v>
      </c>
      <c r="V143" s="71">
        <f t="shared" si="61"/>
        <v>160717.2</v>
      </c>
      <c r="W143" s="62">
        <f t="shared" si="62"/>
        <v>0</v>
      </c>
      <c r="X143" s="72">
        <v>0</v>
      </c>
      <c r="Y143" s="72">
        <v>0</v>
      </c>
      <c r="Z143" s="72">
        <v>0</v>
      </c>
      <c r="AA143" s="72">
        <v>0</v>
      </c>
      <c r="AB143" s="62">
        <f t="shared" si="63"/>
        <v>0</v>
      </c>
      <c r="AC143" s="72">
        <v>0</v>
      </c>
      <c r="AD143" s="72">
        <v>0</v>
      </c>
      <c r="AE143" s="72">
        <v>0</v>
      </c>
      <c r="AF143" s="71">
        <v>26600</v>
      </c>
      <c r="AG143" s="71">
        <f t="shared" si="64"/>
        <v>0</v>
      </c>
      <c r="AH143" s="103">
        <v>4464.696</v>
      </c>
      <c r="AI143" s="103">
        <f t="shared" si="65"/>
        <v>165181.896</v>
      </c>
    </row>
    <row r="144" ht="31" customHeight="1" spans="1:35">
      <c r="A144" s="60" t="s">
        <v>57</v>
      </c>
      <c r="B144" s="99" t="s">
        <v>196</v>
      </c>
      <c r="C144" s="100" t="s">
        <v>332</v>
      </c>
      <c r="D144" s="101">
        <f t="shared" si="55"/>
        <v>6.16</v>
      </c>
      <c r="E144" s="62">
        <f t="shared" si="56"/>
        <v>6.16</v>
      </c>
      <c r="F144" s="62">
        <f t="shared" si="57"/>
        <v>0</v>
      </c>
      <c r="G144" s="72">
        <v>0</v>
      </c>
      <c r="H144" s="72">
        <v>0</v>
      </c>
      <c r="I144" s="62">
        <f t="shared" si="58"/>
        <v>0</v>
      </c>
      <c r="J144" s="72">
        <v>0</v>
      </c>
      <c r="K144" s="62">
        <f t="shared" si="59"/>
        <v>6.16</v>
      </c>
      <c r="L144" s="72">
        <v>0</v>
      </c>
      <c r="M144" s="72">
        <v>0</v>
      </c>
      <c r="N144" s="72">
        <v>6.16</v>
      </c>
      <c r="O144" s="62">
        <f t="shared" si="60"/>
        <v>0</v>
      </c>
      <c r="P144" s="72">
        <v>0</v>
      </c>
      <c r="Q144" s="72">
        <v>0</v>
      </c>
      <c r="R144" s="72">
        <v>0</v>
      </c>
      <c r="S144" s="72">
        <v>0</v>
      </c>
      <c r="T144" s="72">
        <v>0</v>
      </c>
      <c r="U144" s="71">
        <v>53200</v>
      </c>
      <c r="V144" s="71">
        <f t="shared" si="61"/>
        <v>327712</v>
      </c>
      <c r="W144" s="62">
        <f t="shared" si="62"/>
        <v>0</v>
      </c>
      <c r="X144" s="72">
        <v>0</v>
      </c>
      <c r="Y144" s="72">
        <v>0</v>
      </c>
      <c r="Z144" s="72">
        <v>0</v>
      </c>
      <c r="AA144" s="72">
        <v>0</v>
      </c>
      <c r="AB144" s="62">
        <f t="shared" si="63"/>
        <v>0</v>
      </c>
      <c r="AC144" s="72">
        <v>0</v>
      </c>
      <c r="AD144" s="72">
        <v>0</v>
      </c>
      <c r="AE144" s="72">
        <v>0</v>
      </c>
      <c r="AF144" s="71">
        <v>26600</v>
      </c>
      <c r="AG144" s="71">
        <f t="shared" si="64"/>
        <v>0</v>
      </c>
      <c r="AH144" s="103">
        <v>11088</v>
      </c>
      <c r="AI144" s="103">
        <f t="shared" si="65"/>
        <v>338800</v>
      </c>
    </row>
    <row r="145" ht="31" customHeight="1" spans="1:35">
      <c r="A145" s="60" t="s">
        <v>57</v>
      </c>
      <c r="B145" s="99" t="s">
        <v>196</v>
      </c>
      <c r="C145" s="100" t="s">
        <v>333</v>
      </c>
      <c r="D145" s="101">
        <f t="shared" si="55"/>
        <v>1.211</v>
      </c>
      <c r="E145" s="62">
        <f t="shared" si="56"/>
        <v>1.211</v>
      </c>
      <c r="F145" s="62">
        <f t="shared" si="57"/>
        <v>0</v>
      </c>
      <c r="G145" s="72">
        <v>0</v>
      </c>
      <c r="H145" s="72">
        <v>0</v>
      </c>
      <c r="I145" s="62">
        <f t="shared" si="58"/>
        <v>0</v>
      </c>
      <c r="J145" s="72">
        <v>0</v>
      </c>
      <c r="K145" s="62">
        <f t="shared" si="59"/>
        <v>1.211</v>
      </c>
      <c r="L145" s="72">
        <v>0</v>
      </c>
      <c r="M145" s="72">
        <v>0</v>
      </c>
      <c r="N145" s="72">
        <v>1.211</v>
      </c>
      <c r="O145" s="62">
        <f t="shared" si="60"/>
        <v>0</v>
      </c>
      <c r="P145" s="72">
        <v>0</v>
      </c>
      <c r="Q145" s="72">
        <v>0</v>
      </c>
      <c r="R145" s="72">
        <v>0</v>
      </c>
      <c r="S145" s="72">
        <v>0</v>
      </c>
      <c r="T145" s="72">
        <v>0</v>
      </c>
      <c r="U145" s="71">
        <v>53200</v>
      </c>
      <c r="V145" s="71">
        <f t="shared" si="61"/>
        <v>64425.2</v>
      </c>
      <c r="W145" s="62">
        <f t="shared" si="62"/>
        <v>0</v>
      </c>
      <c r="X145" s="72">
        <v>0</v>
      </c>
      <c r="Y145" s="72">
        <v>0</v>
      </c>
      <c r="Z145" s="72">
        <v>0</v>
      </c>
      <c r="AA145" s="72">
        <v>0</v>
      </c>
      <c r="AB145" s="62">
        <f t="shared" si="63"/>
        <v>0</v>
      </c>
      <c r="AC145" s="72">
        <v>0</v>
      </c>
      <c r="AD145" s="72">
        <v>0</v>
      </c>
      <c r="AE145" s="72">
        <v>0</v>
      </c>
      <c r="AF145" s="71">
        <v>26600</v>
      </c>
      <c r="AG145" s="71">
        <f t="shared" si="64"/>
        <v>0</v>
      </c>
      <c r="AH145" s="103">
        <v>2179.8</v>
      </c>
      <c r="AI145" s="103">
        <f t="shared" si="65"/>
        <v>66605</v>
      </c>
    </row>
    <row r="146" ht="31" customHeight="1" spans="1:35">
      <c r="A146" s="60" t="s">
        <v>57</v>
      </c>
      <c r="B146" s="99" t="s">
        <v>196</v>
      </c>
      <c r="C146" s="100" t="s">
        <v>334</v>
      </c>
      <c r="D146" s="101">
        <f t="shared" si="55"/>
        <v>2.473</v>
      </c>
      <c r="E146" s="62">
        <f t="shared" si="56"/>
        <v>2.473</v>
      </c>
      <c r="F146" s="62">
        <f t="shared" si="57"/>
        <v>1.327</v>
      </c>
      <c r="G146" s="72">
        <v>1.327</v>
      </c>
      <c r="H146" s="72">
        <v>0</v>
      </c>
      <c r="I146" s="62">
        <f t="shared" si="58"/>
        <v>0</v>
      </c>
      <c r="J146" s="72">
        <v>0</v>
      </c>
      <c r="K146" s="62">
        <f t="shared" si="59"/>
        <v>1.146</v>
      </c>
      <c r="L146" s="72">
        <v>1.146</v>
      </c>
      <c r="M146" s="72">
        <v>0</v>
      </c>
      <c r="N146" s="72">
        <v>0</v>
      </c>
      <c r="O146" s="62">
        <f t="shared" si="60"/>
        <v>0</v>
      </c>
      <c r="P146" s="72">
        <v>0</v>
      </c>
      <c r="Q146" s="72">
        <v>0</v>
      </c>
      <c r="R146" s="72">
        <v>0</v>
      </c>
      <c r="S146" s="72">
        <v>0</v>
      </c>
      <c r="T146" s="72">
        <v>0</v>
      </c>
      <c r="U146" s="71">
        <v>53200</v>
      </c>
      <c r="V146" s="71">
        <f t="shared" si="61"/>
        <v>131563.6</v>
      </c>
      <c r="W146" s="62">
        <f t="shared" si="62"/>
        <v>0</v>
      </c>
      <c r="X146" s="72">
        <v>0</v>
      </c>
      <c r="Y146" s="72">
        <v>0</v>
      </c>
      <c r="Z146" s="72">
        <v>0</v>
      </c>
      <c r="AA146" s="72">
        <v>0</v>
      </c>
      <c r="AB146" s="62">
        <f t="shared" si="63"/>
        <v>0</v>
      </c>
      <c r="AC146" s="72">
        <v>0</v>
      </c>
      <c r="AD146" s="72">
        <v>0</v>
      </c>
      <c r="AE146" s="72">
        <v>0</v>
      </c>
      <c r="AF146" s="71">
        <v>26600</v>
      </c>
      <c r="AG146" s="71">
        <f t="shared" si="64"/>
        <v>0</v>
      </c>
      <c r="AH146" s="103">
        <v>6940.488</v>
      </c>
      <c r="AI146" s="103">
        <f t="shared" si="65"/>
        <v>138504.088</v>
      </c>
    </row>
    <row r="147" ht="31" customHeight="1" spans="1:35">
      <c r="A147" s="60" t="s">
        <v>57</v>
      </c>
      <c r="B147" s="99" t="s">
        <v>196</v>
      </c>
      <c r="C147" s="100" t="s">
        <v>335</v>
      </c>
      <c r="D147" s="101">
        <f t="shared" si="55"/>
        <v>25.975</v>
      </c>
      <c r="E147" s="62">
        <f t="shared" si="56"/>
        <v>25.975</v>
      </c>
      <c r="F147" s="62">
        <f t="shared" si="57"/>
        <v>0</v>
      </c>
      <c r="G147" s="72">
        <v>0</v>
      </c>
      <c r="H147" s="72">
        <v>0</v>
      </c>
      <c r="I147" s="62">
        <f t="shared" si="58"/>
        <v>0</v>
      </c>
      <c r="J147" s="72">
        <v>0</v>
      </c>
      <c r="K147" s="62">
        <f t="shared" si="59"/>
        <v>25.975</v>
      </c>
      <c r="L147" s="72">
        <v>0</v>
      </c>
      <c r="M147" s="72">
        <v>0</v>
      </c>
      <c r="N147" s="72">
        <v>25.975</v>
      </c>
      <c r="O147" s="62">
        <f t="shared" si="60"/>
        <v>0</v>
      </c>
      <c r="P147" s="72">
        <v>0</v>
      </c>
      <c r="Q147" s="72">
        <v>0</v>
      </c>
      <c r="R147" s="72">
        <v>0</v>
      </c>
      <c r="S147" s="72">
        <v>0</v>
      </c>
      <c r="T147" s="72">
        <v>0</v>
      </c>
      <c r="U147" s="71">
        <v>53200</v>
      </c>
      <c r="V147" s="71">
        <f t="shared" si="61"/>
        <v>1381870</v>
      </c>
      <c r="W147" s="62">
        <f t="shared" si="62"/>
        <v>0</v>
      </c>
      <c r="X147" s="72">
        <v>0</v>
      </c>
      <c r="Y147" s="72">
        <v>0</v>
      </c>
      <c r="Z147" s="72">
        <v>0</v>
      </c>
      <c r="AA147" s="72">
        <v>0</v>
      </c>
      <c r="AB147" s="62">
        <f t="shared" si="63"/>
        <v>0</v>
      </c>
      <c r="AC147" s="72">
        <v>0</v>
      </c>
      <c r="AD147" s="72">
        <v>0</v>
      </c>
      <c r="AE147" s="72">
        <v>0</v>
      </c>
      <c r="AF147" s="71">
        <v>26600</v>
      </c>
      <c r="AG147" s="71">
        <f t="shared" si="64"/>
        <v>0</v>
      </c>
      <c r="AH147" s="103">
        <v>46755</v>
      </c>
      <c r="AI147" s="103">
        <f t="shared" si="65"/>
        <v>1428625</v>
      </c>
    </row>
    <row r="148" ht="31" customHeight="1" spans="1:35">
      <c r="A148" s="60" t="s">
        <v>57</v>
      </c>
      <c r="B148" s="99" t="s">
        <v>196</v>
      </c>
      <c r="C148" s="100" t="s">
        <v>336</v>
      </c>
      <c r="D148" s="101">
        <f t="shared" si="55"/>
        <v>1.312</v>
      </c>
      <c r="E148" s="62">
        <f t="shared" si="56"/>
        <v>1.312</v>
      </c>
      <c r="F148" s="62">
        <f t="shared" si="57"/>
        <v>0</v>
      </c>
      <c r="G148" s="72">
        <v>0</v>
      </c>
      <c r="H148" s="72">
        <v>0</v>
      </c>
      <c r="I148" s="62">
        <f t="shared" si="58"/>
        <v>0</v>
      </c>
      <c r="J148" s="72">
        <v>0</v>
      </c>
      <c r="K148" s="62">
        <f t="shared" si="59"/>
        <v>1.312</v>
      </c>
      <c r="L148" s="72">
        <v>0.383</v>
      </c>
      <c r="M148" s="72">
        <v>0</v>
      </c>
      <c r="N148" s="72">
        <v>0.929</v>
      </c>
      <c r="O148" s="62">
        <f t="shared" si="60"/>
        <v>0</v>
      </c>
      <c r="P148" s="72">
        <v>0</v>
      </c>
      <c r="Q148" s="72">
        <v>0</v>
      </c>
      <c r="R148" s="72">
        <v>0</v>
      </c>
      <c r="S148" s="72">
        <v>0</v>
      </c>
      <c r="T148" s="72">
        <v>0</v>
      </c>
      <c r="U148" s="71">
        <v>53200</v>
      </c>
      <c r="V148" s="71">
        <f t="shared" si="61"/>
        <v>69798.4</v>
      </c>
      <c r="W148" s="62">
        <f t="shared" si="62"/>
        <v>0</v>
      </c>
      <c r="X148" s="72">
        <v>0</v>
      </c>
      <c r="Y148" s="72">
        <v>0</v>
      </c>
      <c r="Z148" s="72">
        <v>0</v>
      </c>
      <c r="AA148" s="72">
        <v>0</v>
      </c>
      <c r="AB148" s="62">
        <f t="shared" si="63"/>
        <v>0</v>
      </c>
      <c r="AC148" s="72">
        <v>0</v>
      </c>
      <c r="AD148" s="72">
        <v>0</v>
      </c>
      <c r="AE148" s="72">
        <v>0</v>
      </c>
      <c r="AF148" s="71">
        <v>26600</v>
      </c>
      <c r="AG148" s="71">
        <f t="shared" si="64"/>
        <v>0</v>
      </c>
      <c r="AH148" s="103">
        <v>3395.7</v>
      </c>
      <c r="AI148" s="103">
        <f t="shared" si="65"/>
        <v>73194.1</v>
      </c>
    </row>
    <row r="149" ht="31" customHeight="1" spans="1:35">
      <c r="A149" s="60" t="s">
        <v>57</v>
      </c>
      <c r="B149" s="99" t="s">
        <v>196</v>
      </c>
      <c r="C149" s="100" t="s">
        <v>337</v>
      </c>
      <c r="D149" s="101">
        <f t="shared" si="55"/>
        <v>4.033</v>
      </c>
      <c r="E149" s="62">
        <f t="shared" si="56"/>
        <v>4.033</v>
      </c>
      <c r="F149" s="62">
        <f t="shared" si="57"/>
        <v>1.55</v>
      </c>
      <c r="G149" s="72">
        <v>1.423</v>
      </c>
      <c r="H149" s="72">
        <v>0.127</v>
      </c>
      <c r="I149" s="62">
        <f t="shared" si="58"/>
        <v>0</v>
      </c>
      <c r="J149" s="72">
        <v>0</v>
      </c>
      <c r="K149" s="62">
        <f t="shared" si="59"/>
        <v>2.483</v>
      </c>
      <c r="L149" s="72">
        <v>1.781</v>
      </c>
      <c r="M149" s="72">
        <v>0</v>
      </c>
      <c r="N149" s="72">
        <v>0.702</v>
      </c>
      <c r="O149" s="62">
        <f t="shared" si="60"/>
        <v>0</v>
      </c>
      <c r="P149" s="72">
        <v>0</v>
      </c>
      <c r="Q149" s="72">
        <v>0</v>
      </c>
      <c r="R149" s="72">
        <v>0</v>
      </c>
      <c r="S149" s="72">
        <v>0</v>
      </c>
      <c r="T149" s="72">
        <v>0</v>
      </c>
      <c r="U149" s="71">
        <v>53200</v>
      </c>
      <c r="V149" s="71">
        <f t="shared" si="61"/>
        <v>214555.6</v>
      </c>
      <c r="W149" s="62">
        <f t="shared" si="62"/>
        <v>0</v>
      </c>
      <c r="X149" s="72">
        <v>0</v>
      </c>
      <c r="Y149" s="72">
        <v>0</v>
      </c>
      <c r="Z149" s="72">
        <v>0</v>
      </c>
      <c r="AA149" s="72">
        <v>0</v>
      </c>
      <c r="AB149" s="62">
        <f t="shared" si="63"/>
        <v>0</v>
      </c>
      <c r="AC149" s="72">
        <v>0</v>
      </c>
      <c r="AD149" s="72">
        <v>0</v>
      </c>
      <c r="AE149" s="72">
        <v>0</v>
      </c>
      <c r="AF149" s="71">
        <v>26600</v>
      </c>
      <c r="AG149" s="71">
        <f t="shared" si="64"/>
        <v>0</v>
      </c>
      <c r="AH149" s="103">
        <v>11361.3</v>
      </c>
      <c r="AI149" s="103">
        <f t="shared" si="65"/>
        <v>225916.9</v>
      </c>
    </row>
    <row r="150" ht="31" customHeight="1" spans="1:35">
      <c r="A150" s="60" t="s">
        <v>57</v>
      </c>
      <c r="B150" s="99" t="s">
        <v>196</v>
      </c>
      <c r="C150" s="100" t="s">
        <v>338</v>
      </c>
      <c r="D150" s="101">
        <f t="shared" si="55"/>
        <v>0.27</v>
      </c>
      <c r="E150" s="62">
        <f t="shared" si="56"/>
        <v>0.27</v>
      </c>
      <c r="F150" s="62">
        <f t="shared" si="57"/>
        <v>0.27</v>
      </c>
      <c r="G150" s="72">
        <v>0.27</v>
      </c>
      <c r="H150" s="72">
        <v>0</v>
      </c>
      <c r="I150" s="62">
        <f t="shared" si="58"/>
        <v>0</v>
      </c>
      <c r="J150" s="72">
        <v>0</v>
      </c>
      <c r="K150" s="62">
        <f t="shared" si="59"/>
        <v>0</v>
      </c>
      <c r="L150" s="72">
        <v>0</v>
      </c>
      <c r="M150" s="72">
        <v>0</v>
      </c>
      <c r="N150" s="72">
        <v>0</v>
      </c>
      <c r="O150" s="62">
        <f t="shared" si="60"/>
        <v>0</v>
      </c>
      <c r="P150" s="72">
        <v>0</v>
      </c>
      <c r="Q150" s="72">
        <v>0</v>
      </c>
      <c r="R150" s="72">
        <v>0</v>
      </c>
      <c r="S150" s="72">
        <v>0</v>
      </c>
      <c r="T150" s="72">
        <v>0</v>
      </c>
      <c r="U150" s="71">
        <v>53200</v>
      </c>
      <c r="V150" s="71">
        <f t="shared" si="61"/>
        <v>14364</v>
      </c>
      <c r="W150" s="62">
        <f t="shared" si="62"/>
        <v>0</v>
      </c>
      <c r="X150" s="72">
        <v>0</v>
      </c>
      <c r="Y150" s="72">
        <v>0</v>
      </c>
      <c r="Z150" s="72">
        <v>0</v>
      </c>
      <c r="AA150" s="72">
        <v>0</v>
      </c>
      <c r="AB150" s="62">
        <f t="shared" si="63"/>
        <v>0</v>
      </c>
      <c r="AC150" s="72">
        <v>0</v>
      </c>
      <c r="AD150" s="72">
        <v>0</v>
      </c>
      <c r="AE150" s="72">
        <v>0</v>
      </c>
      <c r="AF150" s="71">
        <v>26600</v>
      </c>
      <c r="AG150" s="71">
        <f t="shared" si="64"/>
        <v>0</v>
      </c>
      <c r="AH150" s="103">
        <v>362.88</v>
      </c>
      <c r="AI150" s="103">
        <f t="shared" si="65"/>
        <v>14726.88</v>
      </c>
    </row>
    <row r="151" ht="31" customHeight="1" spans="1:35">
      <c r="A151" s="60" t="s">
        <v>57</v>
      </c>
      <c r="B151" s="99" t="s">
        <v>196</v>
      </c>
      <c r="C151" s="100" t="s">
        <v>339</v>
      </c>
      <c r="D151" s="101">
        <f t="shared" si="55"/>
        <v>0.785</v>
      </c>
      <c r="E151" s="62">
        <f t="shared" si="56"/>
        <v>0.785</v>
      </c>
      <c r="F151" s="62">
        <f t="shared" si="57"/>
        <v>0</v>
      </c>
      <c r="G151" s="72">
        <v>0</v>
      </c>
      <c r="H151" s="72">
        <v>0</v>
      </c>
      <c r="I151" s="62">
        <f t="shared" si="58"/>
        <v>0</v>
      </c>
      <c r="J151" s="72">
        <v>0</v>
      </c>
      <c r="K151" s="62">
        <f t="shared" si="59"/>
        <v>0.785</v>
      </c>
      <c r="L151" s="72">
        <v>0</v>
      </c>
      <c r="M151" s="72">
        <v>0</v>
      </c>
      <c r="N151" s="72">
        <v>0.785</v>
      </c>
      <c r="O151" s="62">
        <f t="shared" si="60"/>
        <v>0</v>
      </c>
      <c r="P151" s="72">
        <v>0</v>
      </c>
      <c r="Q151" s="72">
        <v>0</v>
      </c>
      <c r="R151" s="72">
        <v>0</v>
      </c>
      <c r="S151" s="72">
        <v>0</v>
      </c>
      <c r="T151" s="72">
        <v>0</v>
      </c>
      <c r="U151" s="71">
        <v>53200</v>
      </c>
      <c r="V151" s="71">
        <f t="shared" si="61"/>
        <v>41762</v>
      </c>
      <c r="W151" s="62">
        <f t="shared" si="62"/>
        <v>0</v>
      </c>
      <c r="X151" s="72">
        <v>0</v>
      </c>
      <c r="Y151" s="72">
        <v>0</v>
      </c>
      <c r="Z151" s="72">
        <v>0</v>
      </c>
      <c r="AA151" s="72">
        <v>0</v>
      </c>
      <c r="AB151" s="62">
        <f t="shared" si="63"/>
        <v>0</v>
      </c>
      <c r="AC151" s="72">
        <v>0</v>
      </c>
      <c r="AD151" s="72">
        <v>0</v>
      </c>
      <c r="AE151" s="72">
        <v>0</v>
      </c>
      <c r="AF151" s="71">
        <v>26600</v>
      </c>
      <c r="AG151" s="71">
        <f t="shared" si="64"/>
        <v>0</v>
      </c>
      <c r="AH151" s="103">
        <v>1413</v>
      </c>
      <c r="AI151" s="103">
        <f t="shared" si="65"/>
        <v>43175</v>
      </c>
    </row>
    <row r="152" ht="31" customHeight="1" spans="1:35">
      <c r="A152" s="60" t="s">
        <v>57</v>
      </c>
      <c r="B152" s="99" t="s">
        <v>196</v>
      </c>
      <c r="C152" s="100" t="s">
        <v>340</v>
      </c>
      <c r="D152" s="101">
        <f t="shared" si="55"/>
        <v>0.861</v>
      </c>
      <c r="E152" s="62">
        <f t="shared" si="56"/>
        <v>0.861</v>
      </c>
      <c r="F152" s="62">
        <f t="shared" si="57"/>
        <v>0.79</v>
      </c>
      <c r="G152" s="72">
        <v>0.79</v>
      </c>
      <c r="H152" s="72">
        <v>0</v>
      </c>
      <c r="I152" s="62">
        <f t="shared" si="58"/>
        <v>0</v>
      </c>
      <c r="J152" s="72">
        <v>0</v>
      </c>
      <c r="K152" s="62">
        <f t="shared" si="59"/>
        <v>0</v>
      </c>
      <c r="L152" s="72">
        <v>0</v>
      </c>
      <c r="M152" s="72">
        <v>0</v>
      </c>
      <c r="N152" s="72">
        <v>0</v>
      </c>
      <c r="O152" s="62">
        <f t="shared" si="60"/>
        <v>0.071</v>
      </c>
      <c r="P152" s="72">
        <v>0</v>
      </c>
      <c r="Q152" s="72">
        <v>0</v>
      </c>
      <c r="R152" s="72">
        <v>0</v>
      </c>
      <c r="S152" s="72">
        <v>0</v>
      </c>
      <c r="T152" s="72">
        <v>0.071</v>
      </c>
      <c r="U152" s="71">
        <v>53200</v>
      </c>
      <c r="V152" s="71">
        <f t="shared" si="61"/>
        <v>45805.2</v>
      </c>
      <c r="W152" s="62">
        <f t="shared" si="62"/>
        <v>0</v>
      </c>
      <c r="X152" s="72">
        <v>0</v>
      </c>
      <c r="Y152" s="72">
        <v>0</v>
      </c>
      <c r="Z152" s="72">
        <v>0</v>
      </c>
      <c r="AA152" s="72">
        <v>0</v>
      </c>
      <c r="AB152" s="62">
        <f t="shared" si="63"/>
        <v>0</v>
      </c>
      <c r="AC152" s="72">
        <v>0</v>
      </c>
      <c r="AD152" s="72">
        <v>0</v>
      </c>
      <c r="AE152" s="72">
        <v>0</v>
      </c>
      <c r="AF152" s="71">
        <v>26600</v>
      </c>
      <c r="AG152" s="71">
        <f t="shared" si="64"/>
        <v>0</v>
      </c>
      <c r="AH152" s="103">
        <v>1061.76</v>
      </c>
      <c r="AI152" s="103">
        <f t="shared" si="65"/>
        <v>46866.96</v>
      </c>
    </row>
    <row r="153" ht="31" customHeight="1" spans="1:35">
      <c r="A153" s="60" t="s">
        <v>57</v>
      </c>
      <c r="B153" s="99" t="s">
        <v>196</v>
      </c>
      <c r="C153" s="100" t="s">
        <v>341</v>
      </c>
      <c r="D153" s="101">
        <f t="shared" si="55"/>
        <v>0.586</v>
      </c>
      <c r="E153" s="62">
        <f t="shared" si="56"/>
        <v>0.586</v>
      </c>
      <c r="F153" s="62">
        <f t="shared" si="57"/>
        <v>0</v>
      </c>
      <c r="G153" s="72">
        <v>0</v>
      </c>
      <c r="H153" s="72">
        <v>0</v>
      </c>
      <c r="I153" s="62">
        <f t="shared" si="58"/>
        <v>0</v>
      </c>
      <c r="J153" s="72">
        <v>0</v>
      </c>
      <c r="K153" s="62">
        <f t="shared" si="59"/>
        <v>0.586</v>
      </c>
      <c r="L153" s="72">
        <v>0</v>
      </c>
      <c r="M153" s="72">
        <v>0</v>
      </c>
      <c r="N153" s="72">
        <v>0.586</v>
      </c>
      <c r="O153" s="62">
        <f t="shared" si="60"/>
        <v>0</v>
      </c>
      <c r="P153" s="72">
        <v>0</v>
      </c>
      <c r="Q153" s="72">
        <v>0</v>
      </c>
      <c r="R153" s="72">
        <v>0</v>
      </c>
      <c r="S153" s="72">
        <v>0</v>
      </c>
      <c r="T153" s="72">
        <v>0</v>
      </c>
      <c r="U153" s="71">
        <v>53200</v>
      </c>
      <c r="V153" s="71">
        <f t="shared" si="61"/>
        <v>31175.2</v>
      </c>
      <c r="W153" s="62">
        <f t="shared" si="62"/>
        <v>0</v>
      </c>
      <c r="X153" s="72">
        <v>0</v>
      </c>
      <c r="Y153" s="72">
        <v>0</v>
      </c>
      <c r="Z153" s="72">
        <v>0</v>
      </c>
      <c r="AA153" s="72">
        <v>0</v>
      </c>
      <c r="AB153" s="62">
        <f t="shared" si="63"/>
        <v>0</v>
      </c>
      <c r="AC153" s="72">
        <v>0</v>
      </c>
      <c r="AD153" s="72">
        <v>0</v>
      </c>
      <c r="AE153" s="72">
        <v>0</v>
      </c>
      <c r="AF153" s="71">
        <v>26600</v>
      </c>
      <c r="AG153" s="71">
        <f t="shared" si="64"/>
        <v>0</v>
      </c>
      <c r="AH153" s="103">
        <v>1054.8</v>
      </c>
      <c r="AI153" s="103">
        <f t="shared" si="65"/>
        <v>32230</v>
      </c>
    </row>
    <row r="154" ht="49" customHeight="1" spans="1:35">
      <c r="A154" s="83" t="s">
        <v>144</v>
      </c>
      <c r="B154" s="108"/>
      <c r="C154" s="83"/>
      <c r="D154" s="83"/>
      <c r="E154" s="83"/>
      <c r="F154" s="83"/>
      <c r="G154" s="83"/>
      <c r="H154" s="83"/>
      <c r="I154" s="83"/>
      <c r="J154" s="83"/>
      <c r="K154" s="83"/>
      <c r="L154" s="83"/>
      <c r="M154" s="83"/>
      <c r="N154" s="83"/>
      <c r="O154" s="83"/>
      <c r="P154" s="83"/>
      <c r="Q154" s="83"/>
      <c r="R154" s="83"/>
      <c r="S154" s="86"/>
      <c r="T154" s="86"/>
      <c r="U154" s="86"/>
      <c r="V154" s="87"/>
      <c r="W154" s="83"/>
      <c r="X154" s="83"/>
      <c r="Y154" s="83"/>
      <c r="Z154" s="83"/>
      <c r="AA154" s="83"/>
      <c r="AB154" s="83"/>
      <c r="AC154" s="83"/>
      <c r="AD154" s="83"/>
      <c r="AE154" s="83"/>
      <c r="AF154" s="83"/>
      <c r="AG154" s="87"/>
      <c r="AH154" s="87"/>
      <c r="AI154" s="87"/>
    </row>
  </sheetData>
  <mergeCells count="29">
    <mergeCell ref="A1:AI1"/>
    <mergeCell ref="B2:AI2"/>
    <mergeCell ref="E3:V3"/>
    <mergeCell ref="W3:AA3"/>
    <mergeCell ref="AB3:AE3"/>
    <mergeCell ref="F4:H4"/>
    <mergeCell ref="I4:J4"/>
    <mergeCell ref="K4:N4"/>
    <mergeCell ref="O4:T4"/>
    <mergeCell ref="X4:AA4"/>
    <mergeCell ref="AC4:AE4"/>
    <mergeCell ref="A154:AI154"/>
    <mergeCell ref="A3:A6"/>
    <mergeCell ref="B3:B6"/>
    <mergeCell ref="C3:C6"/>
    <mergeCell ref="D3:D6"/>
    <mergeCell ref="E4:E6"/>
    <mergeCell ref="F5:F6"/>
    <mergeCell ref="I5:I6"/>
    <mergeCell ref="K5:K6"/>
    <mergeCell ref="O5:O6"/>
    <mergeCell ref="U4:U6"/>
    <mergeCell ref="V4:V6"/>
    <mergeCell ref="W4:W6"/>
    <mergeCell ref="AB4:AB6"/>
    <mergeCell ref="AF3:AF6"/>
    <mergeCell ref="AG3:AG6"/>
    <mergeCell ref="AH3:AH6"/>
    <mergeCell ref="AI3:AI6"/>
  </mergeCells>
  <hyperlinks>
    <hyperlink ref="A1" location="'Sheet3'!A1" display="旺苍嘉川化工园区基础设施建设项目和平村四组征收土地补偿公示表"/>
  </hyperlinks>
  <pageMargins left="0.25" right="0.25" top="0.75" bottom="0.75" header="0.298611111111111" footer="0.298611111111111"/>
  <pageSetup paperSize="9" scale="50" fitToHeight="0" orientation="landscape"/>
  <headerFooter/>
  <ignoredErrors>
    <ignoredError sqref="D65"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AI110"/>
  <sheetViews>
    <sheetView tabSelected="1" zoomScale="85" zoomScaleNormal="85" workbookViewId="0">
      <pane ySplit="6" topLeftCell="A7" activePane="bottomLeft" state="frozen"/>
      <selection/>
      <selection pane="bottomLeft" activeCell="I5" sqref="I5:I6"/>
    </sheetView>
  </sheetViews>
  <sheetFormatPr defaultColWidth="8.85714285714286" defaultRowHeight="14.25"/>
  <cols>
    <col min="1" max="1" width="7.56190476190476" style="42" customWidth="1"/>
    <col min="2" max="2" width="7.8952380952381" style="43" customWidth="1"/>
    <col min="3" max="3" width="8.56190476190476" style="42" customWidth="1"/>
    <col min="4" max="4" width="7.51428571428571" style="44" customWidth="1"/>
    <col min="5" max="5" width="7.51428571428571" customWidth="1"/>
    <col min="6" max="10" width="6.71428571428571" customWidth="1"/>
    <col min="11" max="11" width="8.31428571428571" customWidth="1"/>
    <col min="12" max="20" width="6.71428571428571" customWidth="1"/>
    <col min="21" max="21" width="13.5714285714286" style="45" customWidth="1"/>
    <col min="22" max="22" width="15.1238095238095" customWidth="1"/>
    <col min="23" max="27" width="6.71428571428571" customWidth="1"/>
    <col min="28" max="28" width="6.33333333333333" customWidth="1"/>
    <col min="29" max="30" width="4.59047619047619" customWidth="1"/>
    <col min="31" max="31" width="6.20952380952381" customWidth="1"/>
    <col min="32" max="32" width="12.7714285714286" customWidth="1"/>
    <col min="33" max="33" width="12.0952380952381" customWidth="1"/>
    <col min="34" max="35" width="16.4285714285714" style="44"/>
  </cols>
  <sheetData>
    <row r="1" ht="38" customHeight="1" spans="1:35">
      <c r="A1" s="46" t="s">
        <v>342</v>
      </c>
      <c r="B1" s="47"/>
      <c r="C1" s="46"/>
      <c r="D1" s="48"/>
      <c r="E1" s="46"/>
      <c r="F1" s="46"/>
      <c r="G1" s="46"/>
      <c r="H1" s="46"/>
      <c r="I1" s="46"/>
      <c r="J1" s="46"/>
      <c r="K1" s="46"/>
      <c r="L1" s="46"/>
      <c r="M1" s="46"/>
      <c r="N1" s="46"/>
      <c r="O1" s="46"/>
      <c r="P1" s="46"/>
      <c r="Q1" s="46"/>
      <c r="R1" s="46"/>
      <c r="S1" s="46"/>
      <c r="T1" s="46"/>
      <c r="U1" s="68"/>
      <c r="V1" s="46"/>
      <c r="W1" s="46"/>
      <c r="X1" s="46"/>
      <c r="Y1" s="46"/>
      <c r="Z1" s="46"/>
      <c r="AA1" s="46"/>
      <c r="AB1" s="46"/>
      <c r="AC1" s="46"/>
      <c r="AD1" s="46"/>
      <c r="AE1" s="46"/>
      <c r="AF1" s="46"/>
      <c r="AG1" s="46"/>
      <c r="AH1" s="48"/>
      <c r="AI1" s="48"/>
    </row>
    <row r="2" ht="22" customHeight="1" spans="1:35">
      <c r="A2" s="49"/>
      <c r="B2" s="50" t="s">
        <v>1</v>
      </c>
      <c r="C2" s="51"/>
      <c r="D2" s="52"/>
      <c r="E2" s="53"/>
      <c r="F2" s="53"/>
      <c r="G2" s="53"/>
      <c r="H2" s="53"/>
      <c r="I2" s="53"/>
      <c r="J2" s="53"/>
      <c r="K2" s="53"/>
      <c r="L2" s="53"/>
      <c r="M2" s="53"/>
      <c r="N2" s="53"/>
      <c r="O2" s="53"/>
      <c r="P2" s="53"/>
      <c r="Q2" s="53"/>
      <c r="R2" s="53"/>
      <c r="S2" s="53"/>
      <c r="T2" s="53"/>
      <c r="U2" s="69"/>
      <c r="V2" s="53"/>
      <c r="W2" s="53"/>
      <c r="X2" s="53"/>
      <c r="Y2" s="53"/>
      <c r="Z2" s="53"/>
      <c r="AA2" s="53"/>
      <c r="AB2" s="53"/>
      <c r="AC2" s="53"/>
      <c r="AD2" s="53"/>
      <c r="AE2" s="53"/>
      <c r="AF2" s="53"/>
      <c r="AG2" s="53"/>
      <c r="AH2" s="52"/>
      <c r="AI2" s="52"/>
    </row>
    <row r="3" s="4" customFormat="1" ht="24" customHeight="1" spans="1:35">
      <c r="A3" s="54" t="s">
        <v>2</v>
      </c>
      <c r="B3" s="54" t="s">
        <v>3</v>
      </c>
      <c r="C3" s="54" t="s">
        <v>4</v>
      </c>
      <c r="D3" s="54" t="s">
        <v>5</v>
      </c>
      <c r="E3" s="55" t="s">
        <v>6</v>
      </c>
      <c r="F3" s="55"/>
      <c r="G3" s="55"/>
      <c r="H3" s="55"/>
      <c r="I3" s="55"/>
      <c r="J3" s="55"/>
      <c r="K3" s="55"/>
      <c r="L3" s="55"/>
      <c r="M3" s="55"/>
      <c r="N3" s="55"/>
      <c r="O3" s="55"/>
      <c r="P3" s="55"/>
      <c r="Q3" s="55"/>
      <c r="R3" s="55"/>
      <c r="S3" s="55"/>
      <c r="T3" s="55"/>
      <c r="U3" s="70" t="s">
        <v>191</v>
      </c>
      <c r="V3" s="70" t="s">
        <v>343</v>
      </c>
      <c r="W3" s="55" t="s">
        <v>9</v>
      </c>
      <c r="X3" s="55"/>
      <c r="Y3" s="55"/>
      <c r="Z3" s="55"/>
      <c r="AA3" s="55"/>
      <c r="AB3" s="55" t="s">
        <v>10</v>
      </c>
      <c r="AC3" s="55"/>
      <c r="AD3" s="55"/>
      <c r="AE3" s="55"/>
      <c r="AF3" s="56" t="s">
        <v>191</v>
      </c>
      <c r="AG3" s="70" t="s">
        <v>194</v>
      </c>
      <c r="AH3" s="76" t="s">
        <v>152</v>
      </c>
      <c r="AI3" s="77" t="s">
        <v>14</v>
      </c>
    </row>
    <row r="4" s="4" customFormat="1" ht="17" customHeight="1" spans="1:35">
      <c r="A4" s="54"/>
      <c r="B4" s="54"/>
      <c r="C4" s="54"/>
      <c r="D4" s="54"/>
      <c r="E4" s="55" t="s">
        <v>15</v>
      </c>
      <c r="F4" s="55" t="s">
        <v>16</v>
      </c>
      <c r="G4" s="55"/>
      <c r="H4" s="55"/>
      <c r="I4" s="55" t="s">
        <v>17</v>
      </c>
      <c r="J4" s="55"/>
      <c r="K4" s="55" t="s">
        <v>18</v>
      </c>
      <c r="L4" s="55"/>
      <c r="M4" s="55"/>
      <c r="N4" s="55"/>
      <c r="O4" s="55" t="s">
        <v>19</v>
      </c>
      <c r="P4" s="55"/>
      <c r="Q4" s="55"/>
      <c r="R4" s="55"/>
      <c r="S4" s="55"/>
      <c r="T4" s="55"/>
      <c r="U4" s="70"/>
      <c r="V4" s="70"/>
      <c r="W4" s="55" t="s">
        <v>15</v>
      </c>
      <c r="X4" s="55" t="s">
        <v>9</v>
      </c>
      <c r="Y4" s="55"/>
      <c r="Z4" s="55"/>
      <c r="AA4" s="55"/>
      <c r="AB4" s="55" t="s">
        <v>15</v>
      </c>
      <c r="AC4" s="55" t="s">
        <v>10</v>
      </c>
      <c r="AD4" s="55"/>
      <c r="AE4" s="55"/>
      <c r="AF4" s="56"/>
      <c r="AG4" s="70"/>
      <c r="AH4" s="76"/>
      <c r="AI4" s="77"/>
    </row>
    <row r="5" s="40" customFormat="1" ht="43" customHeight="1" spans="1:35">
      <c r="A5" s="54"/>
      <c r="B5" s="54"/>
      <c r="C5" s="54"/>
      <c r="D5" s="54"/>
      <c r="E5" s="56"/>
      <c r="F5" s="56" t="s">
        <v>20</v>
      </c>
      <c r="G5" s="56" t="s">
        <v>21</v>
      </c>
      <c r="H5" s="56" t="s">
        <v>22</v>
      </c>
      <c r="I5" s="56" t="s">
        <v>20</v>
      </c>
      <c r="J5" s="56" t="s">
        <v>23</v>
      </c>
      <c r="K5" s="56" t="s">
        <v>20</v>
      </c>
      <c r="L5" s="56" t="s">
        <v>24</v>
      </c>
      <c r="M5" s="56" t="s">
        <v>25</v>
      </c>
      <c r="N5" s="56" t="s">
        <v>26</v>
      </c>
      <c r="O5" s="56" t="s">
        <v>20</v>
      </c>
      <c r="P5" s="56" t="s">
        <v>27</v>
      </c>
      <c r="Q5" s="56" t="s">
        <v>28</v>
      </c>
      <c r="R5" s="56" t="s">
        <v>29</v>
      </c>
      <c r="S5" s="56" t="s">
        <v>30</v>
      </c>
      <c r="T5" s="56" t="s">
        <v>31</v>
      </c>
      <c r="U5" s="70"/>
      <c r="V5" s="70"/>
      <c r="W5" s="56"/>
      <c r="X5" s="56" t="s">
        <v>32</v>
      </c>
      <c r="Y5" s="56" t="s">
        <v>33</v>
      </c>
      <c r="Z5" s="56" t="s">
        <v>34</v>
      </c>
      <c r="AA5" s="56" t="s">
        <v>35</v>
      </c>
      <c r="AB5" s="56"/>
      <c r="AC5" s="56" t="s">
        <v>36</v>
      </c>
      <c r="AD5" s="56" t="s">
        <v>37</v>
      </c>
      <c r="AE5" s="59" t="s">
        <v>38</v>
      </c>
      <c r="AF5" s="56"/>
      <c r="AG5" s="70"/>
      <c r="AH5" s="76"/>
      <c r="AI5" s="78"/>
    </row>
    <row r="6" s="4" customFormat="1" ht="20.1" customHeight="1" spans="1:35">
      <c r="A6" s="54"/>
      <c r="B6" s="54"/>
      <c r="C6" s="54"/>
      <c r="D6" s="54"/>
      <c r="E6" s="55"/>
      <c r="F6" s="55"/>
      <c r="G6" s="57" t="s">
        <v>39</v>
      </c>
      <c r="H6" s="57" t="s">
        <v>40</v>
      </c>
      <c r="I6" s="55"/>
      <c r="J6" s="57" t="s">
        <v>41</v>
      </c>
      <c r="K6" s="55"/>
      <c r="L6" s="57" t="s">
        <v>42</v>
      </c>
      <c r="M6" s="57" t="s">
        <v>43</v>
      </c>
      <c r="N6" s="57" t="s">
        <v>44</v>
      </c>
      <c r="O6" s="55"/>
      <c r="P6" s="57" t="s">
        <v>45</v>
      </c>
      <c r="Q6" s="57" t="s">
        <v>46</v>
      </c>
      <c r="R6" s="57" t="s">
        <v>47</v>
      </c>
      <c r="S6" s="57" t="s">
        <v>48</v>
      </c>
      <c r="T6" s="57" t="s">
        <v>49</v>
      </c>
      <c r="U6" s="70"/>
      <c r="V6" s="70"/>
      <c r="W6" s="55"/>
      <c r="X6" s="57" t="s">
        <v>50</v>
      </c>
      <c r="Y6" s="57" t="s">
        <v>51</v>
      </c>
      <c r="Z6" s="57" t="s">
        <v>52</v>
      </c>
      <c r="AA6" s="57" t="s">
        <v>53</v>
      </c>
      <c r="AB6" s="55"/>
      <c r="AC6" s="57" t="s">
        <v>54</v>
      </c>
      <c r="AD6" s="57" t="s">
        <v>55</v>
      </c>
      <c r="AE6" s="57" t="s">
        <v>56</v>
      </c>
      <c r="AF6" s="56"/>
      <c r="AG6" s="70"/>
      <c r="AH6" s="76"/>
      <c r="AI6" s="77"/>
    </row>
    <row r="7" s="41" customFormat="1" ht="35" customHeight="1" spans="1:35">
      <c r="A7" s="58" t="s">
        <v>57</v>
      </c>
      <c r="B7" s="59" t="s">
        <v>344</v>
      </c>
      <c r="C7" s="60" t="s">
        <v>345</v>
      </c>
      <c r="D7" s="61">
        <v>1.204</v>
      </c>
      <c r="E7" s="62">
        <v>1.204</v>
      </c>
      <c r="F7" s="62">
        <v>0.31</v>
      </c>
      <c r="G7" s="62">
        <v>0</v>
      </c>
      <c r="H7" s="62">
        <v>0.31</v>
      </c>
      <c r="I7" s="62">
        <v>0</v>
      </c>
      <c r="J7" s="62">
        <v>0</v>
      </c>
      <c r="K7" s="62">
        <v>0.828</v>
      </c>
      <c r="L7" s="62">
        <v>0.404</v>
      </c>
      <c r="M7" s="62">
        <v>0</v>
      </c>
      <c r="N7" s="62">
        <v>0.424</v>
      </c>
      <c r="O7" s="62">
        <v>0.066</v>
      </c>
      <c r="P7" s="62">
        <v>0.066</v>
      </c>
      <c r="Q7" s="62">
        <v>0</v>
      </c>
      <c r="R7" s="62">
        <v>0</v>
      </c>
      <c r="S7" s="62">
        <v>0</v>
      </c>
      <c r="T7" s="62">
        <v>0</v>
      </c>
      <c r="U7" s="71">
        <v>47200</v>
      </c>
      <c r="V7" s="71">
        <f>E7*U7</f>
        <v>56828.8</v>
      </c>
      <c r="W7" s="62">
        <v>0</v>
      </c>
      <c r="X7" s="62">
        <v>0</v>
      </c>
      <c r="Y7" s="62">
        <v>0</v>
      </c>
      <c r="Z7" s="62">
        <v>0</v>
      </c>
      <c r="AA7" s="62">
        <v>0</v>
      </c>
      <c r="AB7" s="62">
        <v>0</v>
      </c>
      <c r="AC7" s="62">
        <v>0</v>
      </c>
      <c r="AD7" s="62">
        <v>0</v>
      </c>
      <c r="AE7" s="62">
        <v>0</v>
      </c>
      <c r="AF7" s="74">
        <v>23600</v>
      </c>
      <c r="AG7" s="74">
        <f>W7*AF7+AB7*AF7</f>
        <v>0</v>
      </c>
      <c r="AH7" s="77">
        <v>2997.84</v>
      </c>
      <c r="AI7" s="77">
        <f>V7+AG7+AH7</f>
        <v>59826.64</v>
      </c>
    </row>
    <row r="8" s="41" customFormat="1" ht="35" customHeight="1" spans="1:35">
      <c r="A8" s="58" t="s">
        <v>57</v>
      </c>
      <c r="B8" s="59" t="s">
        <v>344</v>
      </c>
      <c r="C8" s="60" t="s">
        <v>346</v>
      </c>
      <c r="D8" s="61">
        <v>4.922</v>
      </c>
      <c r="E8" s="62">
        <v>4.922</v>
      </c>
      <c r="F8" s="62">
        <v>0</v>
      </c>
      <c r="G8" s="62">
        <v>0</v>
      </c>
      <c r="H8" s="62">
        <v>0</v>
      </c>
      <c r="I8" s="62">
        <v>0</v>
      </c>
      <c r="J8" s="62">
        <v>0</v>
      </c>
      <c r="K8" s="62">
        <v>4.922</v>
      </c>
      <c r="L8" s="62">
        <v>4.922</v>
      </c>
      <c r="M8" s="62">
        <v>0</v>
      </c>
      <c r="N8" s="62">
        <v>0</v>
      </c>
      <c r="O8" s="62">
        <v>0</v>
      </c>
      <c r="P8" s="62">
        <v>0</v>
      </c>
      <c r="Q8" s="62">
        <v>0</v>
      </c>
      <c r="R8" s="62">
        <v>0</v>
      </c>
      <c r="S8" s="62">
        <v>0</v>
      </c>
      <c r="T8" s="62">
        <v>0</v>
      </c>
      <c r="U8" s="71">
        <v>47200</v>
      </c>
      <c r="V8" s="71">
        <f>E8*U8</f>
        <v>232318.4</v>
      </c>
      <c r="W8" s="62">
        <v>0</v>
      </c>
      <c r="X8" s="62">
        <v>0</v>
      </c>
      <c r="Y8" s="62">
        <v>0</v>
      </c>
      <c r="Z8" s="62">
        <v>0</v>
      </c>
      <c r="AA8" s="62">
        <v>0</v>
      </c>
      <c r="AB8" s="62">
        <v>0</v>
      </c>
      <c r="AC8" s="62">
        <v>0</v>
      </c>
      <c r="AD8" s="62">
        <v>0</v>
      </c>
      <c r="AE8" s="62">
        <v>0</v>
      </c>
      <c r="AF8" s="74">
        <v>23600</v>
      </c>
      <c r="AG8" s="74">
        <f t="shared" ref="AG8:AG71" si="0">W8*AF8+AB8*AF8</f>
        <v>0</v>
      </c>
      <c r="AH8" s="77">
        <v>22149</v>
      </c>
      <c r="AI8" s="77">
        <f t="shared" ref="AI8:AI39" si="1">V8+AG8+AH8</f>
        <v>254467.4</v>
      </c>
    </row>
    <row r="9" s="41" customFormat="1" ht="35" customHeight="1" spans="1:35">
      <c r="A9" s="58" t="s">
        <v>57</v>
      </c>
      <c r="B9" s="59" t="s">
        <v>344</v>
      </c>
      <c r="C9" s="60" t="s">
        <v>347</v>
      </c>
      <c r="D9" s="61">
        <v>0.936</v>
      </c>
      <c r="E9" s="62">
        <v>0.936</v>
      </c>
      <c r="F9" s="62">
        <v>0.936</v>
      </c>
      <c r="G9" s="62">
        <v>0.936</v>
      </c>
      <c r="H9" s="62">
        <v>0</v>
      </c>
      <c r="I9" s="62">
        <v>0</v>
      </c>
      <c r="J9" s="62">
        <v>0</v>
      </c>
      <c r="K9" s="62">
        <v>0</v>
      </c>
      <c r="L9" s="62">
        <v>0</v>
      </c>
      <c r="M9" s="62">
        <v>0</v>
      </c>
      <c r="N9" s="62">
        <v>0</v>
      </c>
      <c r="O9" s="62">
        <v>0</v>
      </c>
      <c r="P9" s="62">
        <v>0</v>
      </c>
      <c r="Q9" s="62">
        <v>0</v>
      </c>
      <c r="R9" s="62">
        <v>0</v>
      </c>
      <c r="S9" s="62">
        <v>0</v>
      </c>
      <c r="T9" s="62">
        <v>0</v>
      </c>
      <c r="U9" s="71">
        <v>47200</v>
      </c>
      <c r="V9" s="71">
        <f>E9*U9</f>
        <v>44179.2</v>
      </c>
      <c r="W9" s="62">
        <v>0</v>
      </c>
      <c r="X9" s="62">
        <v>0</v>
      </c>
      <c r="Y9" s="62">
        <v>0</v>
      </c>
      <c r="Z9" s="62">
        <v>0</v>
      </c>
      <c r="AA9" s="62">
        <v>0</v>
      </c>
      <c r="AB9" s="62">
        <v>0</v>
      </c>
      <c r="AC9" s="62">
        <v>0</v>
      </c>
      <c r="AD9" s="62">
        <v>0</v>
      </c>
      <c r="AE9" s="62">
        <v>0</v>
      </c>
      <c r="AF9" s="74">
        <v>23600</v>
      </c>
      <c r="AG9" s="74">
        <f t="shared" si="0"/>
        <v>0</v>
      </c>
      <c r="AH9" s="77">
        <v>1257.984</v>
      </c>
      <c r="AI9" s="77">
        <f t="shared" si="1"/>
        <v>45437.184</v>
      </c>
    </row>
    <row r="10" s="41" customFormat="1" ht="35" customHeight="1" spans="1:35">
      <c r="A10" s="58" t="s">
        <v>57</v>
      </c>
      <c r="B10" s="59" t="s">
        <v>344</v>
      </c>
      <c r="C10" s="60" t="s">
        <v>157</v>
      </c>
      <c r="D10" s="61">
        <v>10.809</v>
      </c>
      <c r="E10" s="62">
        <v>7.246</v>
      </c>
      <c r="F10" s="62">
        <v>0</v>
      </c>
      <c r="G10" s="62">
        <v>0</v>
      </c>
      <c r="H10" s="62">
        <v>0</v>
      </c>
      <c r="I10" s="62">
        <v>0</v>
      </c>
      <c r="J10" s="62">
        <v>0</v>
      </c>
      <c r="K10" s="62">
        <v>0.223</v>
      </c>
      <c r="L10" s="62">
        <v>0.223</v>
      </c>
      <c r="M10" s="62">
        <v>0</v>
      </c>
      <c r="N10" s="62">
        <v>0</v>
      </c>
      <c r="O10" s="62">
        <v>7.023</v>
      </c>
      <c r="P10" s="62">
        <v>2.581</v>
      </c>
      <c r="Q10" s="62">
        <v>0</v>
      </c>
      <c r="R10" s="62">
        <v>2.993</v>
      </c>
      <c r="S10" s="62">
        <v>0.013</v>
      </c>
      <c r="T10" s="62">
        <v>1.436</v>
      </c>
      <c r="U10" s="71">
        <v>47200</v>
      </c>
      <c r="V10" s="71">
        <f>E10*U10</f>
        <v>342011.2</v>
      </c>
      <c r="W10" s="62">
        <v>0</v>
      </c>
      <c r="X10" s="62">
        <v>0</v>
      </c>
      <c r="Y10" s="62">
        <v>0</v>
      </c>
      <c r="Z10" s="62">
        <v>0</v>
      </c>
      <c r="AA10" s="62">
        <v>0</v>
      </c>
      <c r="AB10" s="62">
        <v>3.563</v>
      </c>
      <c r="AC10" s="62">
        <v>0.412</v>
      </c>
      <c r="AD10" s="62">
        <v>0</v>
      </c>
      <c r="AE10" s="62">
        <v>3.151</v>
      </c>
      <c r="AF10" s="74">
        <v>23600</v>
      </c>
      <c r="AG10" s="74">
        <f t="shared" si="0"/>
        <v>84086.8</v>
      </c>
      <c r="AH10" s="77">
        <v>1003.5</v>
      </c>
      <c r="AI10" s="77">
        <f t="shared" si="1"/>
        <v>427101.5</v>
      </c>
    </row>
    <row r="11" s="41" customFormat="1" ht="35" customHeight="1" spans="1:35">
      <c r="A11" s="58" t="s">
        <v>57</v>
      </c>
      <c r="B11" s="59" t="s">
        <v>344</v>
      </c>
      <c r="C11" s="60" t="s">
        <v>348</v>
      </c>
      <c r="D11" s="61">
        <v>12.032</v>
      </c>
      <c r="E11" s="62">
        <v>12.032</v>
      </c>
      <c r="F11" s="62">
        <v>0</v>
      </c>
      <c r="G11" s="62">
        <v>0</v>
      </c>
      <c r="H11" s="62">
        <v>0</v>
      </c>
      <c r="I11" s="62">
        <v>0</v>
      </c>
      <c r="J11" s="62">
        <v>0</v>
      </c>
      <c r="K11" s="62">
        <v>12.032</v>
      </c>
      <c r="L11" s="62">
        <v>12.032</v>
      </c>
      <c r="M11" s="62">
        <v>0</v>
      </c>
      <c r="N11" s="62">
        <v>0</v>
      </c>
      <c r="O11" s="62">
        <v>0</v>
      </c>
      <c r="P11" s="62">
        <v>0</v>
      </c>
      <c r="Q11" s="62">
        <v>0</v>
      </c>
      <c r="R11" s="62">
        <v>0</v>
      </c>
      <c r="S11" s="62">
        <v>0</v>
      </c>
      <c r="T11" s="62">
        <v>0</v>
      </c>
      <c r="U11" s="71">
        <v>47200</v>
      </c>
      <c r="V11" s="71">
        <f t="shared" ref="V11:V74" si="2">E11*U11</f>
        <v>567910.4</v>
      </c>
      <c r="W11" s="62">
        <v>0</v>
      </c>
      <c r="X11" s="62">
        <v>0</v>
      </c>
      <c r="Y11" s="62">
        <v>0</v>
      </c>
      <c r="Z11" s="62">
        <v>0</v>
      </c>
      <c r="AA11" s="62">
        <v>0</v>
      </c>
      <c r="AB11" s="62">
        <v>0</v>
      </c>
      <c r="AC11" s="62">
        <v>0</v>
      </c>
      <c r="AD11" s="62">
        <v>0</v>
      </c>
      <c r="AE11" s="62">
        <v>0</v>
      </c>
      <c r="AF11" s="74">
        <v>23600</v>
      </c>
      <c r="AG11" s="74">
        <f t="shared" si="0"/>
        <v>0</v>
      </c>
      <c r="AH11" s="77">
        <v>54144</v>
      </c>
      <c r="AI11" s="77">
        <f t="shared" si="1"/>
        <v>622054.4</v>
      </c>
    </row>
    <row r="12" s="41" customFormat="1" ht="35" customHeight="1" spans="1:35">
      <c r="A12" s="58" t="s">
        <v>57</v>
      </c>
      <c r="B12" s="59" t="s">
        <v>344</v>
      </c>
      <c r="C12" s="60" t="s">
        <v>349</v>
      </c>
      <c r="D12" s="61">
        <v>0.076</v>
      </c>
      <c r="E12" s="62">
        <v>0.076</v>
      </c>
      <c r="F12" s="62">
        <v>0</v>
      </c>
      <c r="G12" s="62">
        <v>0</v>
      </c>
      <c r="H12" s="62">
        <v>0</v>
      </c>
      <c r="I12" s="62">
        <v>0</v>
      </c>
      <c r="J12" s="62">
        <v>0</v>
      </c>
      <c r="K12" s="62">
        <v>0.076</v>
      </c>
      <c r="L12" s="62">
        <v>0.076</v>
      </c>
      <c r="M12" s="62">
        <v>0</v>
      </c>
      <c r="N12" s="62">
        <v>0</v>
      </c>
      <c r="O12" s="62">
        <v>0</v>
      </c>
      <c r="P12" s="62">
        <v>0</v>
      </c>
      <c r="Q12" s="62">
        <v>0</v>
      </c>
      <c r="R12" s="62">
        <v>0</v>
      </c>
      <c r="S12" s="62">
        <v>0</v>
      </c>
      <c r="T12" s="62">
        <v>0</v>
      </c>
      <c r="U12" s="71">
        <v>47200</v>
      </c>
      <c r="V12" s="71">
        <f t="shared" si="2"/>
        <v>3587.2</v>
      </c>
      <c r="W12" s="62">
        <v>0</v>
      </c>
      <c r="X12" s="62">
        <v>0</v>
      </c>
      <c r="Y12" s="62">
        <v>0</v>
      </c>
      <c r="Z12" s="62">
        <v>0</v>
      </c>
      <c r="AA12" s="62">
        <v>0</v>
      </c>
      <c r="AB12" s="62">
        <v>0</v>
      </c>
      <c r="AC12" s="62">
        <v>0</v>
      </c>
      <c r="AD12" s="62">
        <v>0</v>
      </c>
      <c r="AE12" s="62">
        <v>0</v>
      </c>
      <c r="AF12" s="74">
        <v>23600</v>
      </c>
      <c r="AG12" s="74">
        <f t="shared" si="0"/>
        <v>0</v>
      </c>
      <c r="AH12" s="77">
        <v>342</v>
      </c>
      <c r="AI12" s="77">
        <f t="shared" si="1"/>
        <v>3929.2</v>
      </c>
    </row>
    <row r="13" s="41" customFormat="1" ht="35" customHeight="1" spans="1:35">
      <c r="A13" s="58" t="s">
        <v>57</v>
      </c>
      <c r="B13" s="59" t="s">
        <v>344</v>
      </c>
      <c r="C13" s="60" t="s">
        <v>350</v>
      </c>
      <c r="D13" s="61">
        <v>0.802</v>
      </c>
      <c r="E13" s="62">
        <v>0.802</v>
      </c>
      <c r="F13" s="62">
        <v>0.802</v>
      </c>
      <c r="G13" s="62">
        <v>0</v>
      </c>
      <c r="H13" s="62">
        <v>0.802</v>
      </c>
      <c r="I13" s="62">
        <v>0</v>
      </c>
      <c r="J13" s="62">
        <v>0</v>
      </c>
      <c r="K13" s="62">
        <v>0</v>
      </c>
      <c r="L13" s="62">
        <v>0</v>
      </c>
      <c r="M13" s="62">
        <v>0</v>
      </c>
      <c r="N13" s="62">
        <v>0</v>
      </c>
      <c r="O13" s="62">
        <v>0</v>
      </c>
      <c r="P13" s="62">
        <v>0</v>
      </c>
      <c r="Q13" s="62">
        <v>0</v>
      </c>
      <c r="R13" s="62">
        <v>0</v>
      </c>
      <c r="S13" s="62">
        <v>0</v>
      </c>
      <c r="T13" s="62">
        <v>0</v>
      </c>
      <c r="U13" s="71">
        <v>47200</v>
      </c>
      <c r="V13" s="71">
        <f t="shared" si="2"/>
        <v>37854.4</v>
      </c>
      <c r="W13" s="62">
        <v>0</v>
      </c>
      <c r="X13" s="62">
        <v>0</v>
      </c>
      <c r="Y13" s="62">
        <v>0</v>
      </c>
      <c r="Z13" s="62">
        <v>0</v>
      </c>
      <c r="AA13" s="62">
        <v>0</v>
      </c>
      <c r="AB13" s="62">
        <v>0</v>
      </c>
      <c r="AC13" s="62">
        <v>0</v>
      </c>
      <c r="AD13" s="62">
        <v>0</v>
      </c>
      <c r="AE13" s="62">
        <v>0</v>
      </c>
      <c r="AF13" s="74">
        <v>23600</v>
      </c>
      <c r="AG13" s="74">
        <f t="shared" si="0"/>
        <v>0</v>
      </c>
      <c r="AH13" s="77">
        <v>1077.888</v>
      </c>
      <c r="AI13" s="77">
        <f t="shared" si="1"/>
        <v>38932.288</v>
      </c>
    </row>
    <row r="14" s="41" customFormat="1" ht="35" customHeight="1" spans="1:35">
      <c r="A14" s="58" t="s">
        <v>57</v>
      </c>
      <c r="B14" s="59" t="s">
        <v>344</v>
      </c>
      <c r="C14" s="60" t="s">
        <v>351</v>
      </c>
      <c r="D14" s="61">
        <v>8.908</v>
      </c>
      <c r="E14" s="62">
        <v>8.438</v>
      </c>
      <c r="F14" s="62">
        <v>2.862</v>
      </c>
      <c r="G14" s="62">
        <v>0</v>
      </c>
      <c r="H14" s="62">
        <v>2.862</v>
      </c>
      <c r="I14" s="62">
        <v>0</v>
      </c>
      <c r="J14" s="62">
        <v>0</v>
      </c>
      <c r="K14" s="62">
        <v>5.457</v>
      </c>
      <c r="L14" s="62">
        <v>5.031</v>
      </c>
      <c r="M14" s="62">
        <v>0.344</v>
      </c>
      <c r="N14" s="62">
        <v>0.082</v>
      </c>
      <c r="O14" s="62">
        <v>0.119</v>
      </c>
      <c r="P14" s="62">
        <v>0.035</v>
      </c>
      <c r="Q14" s="62">
        <v>0</v>
      </c>
      <c r="R14" s="62">
        <v>0</v>
      </c>
      <c r="S14" s="62">
        <v>0.084</v>
      </c>
      <c r="T14" s="62">
        <v>0</v>
      </c>
      <c r="U14" s="71">
        <v>47200</v>
      </c>
      <c r="V14" s="71">
        <f t="shared" si="2"/>
        <v>398273.6</v>
      </c>
      <c r="W14" s="62">
        <v>0.47</v>
      </c>
      <c r="X14" s="62">
        <v>0.47</v>
      </c>
      <c r="Y14" s="62">
        <v>0</v>
      </c>
      <c r="Z14" s="62">
        <v>0</v>
      </c>
      <c r="AA14" s="62">
        <v>0</v>
      </c>
      <c r="AB14" s="62">
        <v>0</v>
      </c>
      <c r="AC14" s="62">
        <v>0</v>
      </c>
      <c r="AD14" s="62">
        <v>0</v>
      </c>
      <c r="AE14" s="62">
        <v>0</v>
      </c>
      <c r="AF14" s="74">
        <v>23600</v>
      </c>
      <c r="AG14" s="74">
        <f t="shared" si="0"/>
        <v>11092</v>
      </c>
      <c r="AH14" s="77">
        <v>28284.828</v>
      </c>
      <c r="AI14" s="77">
        <f t="shared" si="1"/>
        <v>437650.428</v>
      </c>
    </row>
    <row r="15" s="41" customFormat="1" ht="35" customHeight="1" spans="1:35">
      <c r="A15" s="58" t="s">
        <v>57</v>
      </c>
      <c r="B15" s="59" t="s">
        <v>344</v>
      </c>
      <c r="C15" s="60" t="s">
        <v>352</v>
      </c>
      <c r="D15" s="61">
        <v>11.1969999999999</v>
      </c>
      <c r="E15" s="62">
        <v>11.1969999999999</v>
      </c>
      <c r="F15" s="62">
        <v>0</v>
      </c>
      <c r="G15" s="62">
        <v>0</v>
      </c>
      <c r="H15" s="62">
        <v>0</v>
      </c>
      <c r="I15" s="62">
        <v>0</v>
      </c>
      <c r="J15" s="62">
        <v>0</v>
      </c>
      <c r="K15" s="62">
        <v>11.1969999999999</v>
      </c>
      <c r="L15" s="62">
        <v>0</v>
      </c>
      <c r="M15" s="62">
        <v>0</v>
      </c>
      <c r="N15" s="62">
        <v>11.1969999999999</v>
      </c>
      <c r="O15" s="62">
        <v>0</v>
      </c>
      <c r="P15" s="62">
        <v>0</v>
      </c>
      <c r="Q15" s="62">
        <v>0</v>
      </c>
      <c r="R15" s="62">
        <v>0</v>
      </c>
      <c r="S15" s="62">
        <v>0</v>
      </c>
      <c r="T15" s="62">
        <v>0</v>
      </c>
      <c r="U15" s="71">
        <v>47200</v>
      </c>
      <c r="V15" s="71">
        <f t="shared" si="2"/>
        <v>528498.399999995</v>
      </c>
      <c r="W15" s="62">
        <v>0</v>
      </c>
      <c r="X15" s="62">
        <v>0</v>
      </c>
      <c r="Y15" s="62">
        <v>0</v>
      </c>
      <c r="Z15" s="62">
        <v>0</v>
      </c>
      <c r="AA15" s="62">
        <v>0</v>
      </c>
      <c r="AB15" s="62">
        <v>0</v>
      </c>
      <c r="AC15" s="62">
        <v>0</v>
      </c>
      <c r="AD15" s="62">
        <v>0</v>
      </c>
      <c r="AE15" s="62">
        <v>0</v>
      </c>
      <c r="AF15" s="74">
        <v>23600</v>
      </c>
      <c r="AG15" s="74">
        <f t="shared" si="0"/>
        <v>0</v>
      </c>
      <c r="AH15" s="77">
        <v>20154.5999999998</v>
      </c>
      <c r="AI15" s="77">
        <f t="shared" si="1"/>
        <v>548652.999999995</v>
      </c>
    </row>
    <row r="16" s="41" customFormat="1" ht="35" customHeight="1" spans="1:35">
      <c r="A16" s="58" t="s">
        <v>57</v>
      </c>
      <c r="B16" s="59" t="s">
        <v>344</v>
      </c>
      <c r="C16" s="60" t="s">
        <v>353</v>
      </c>
      <c r="D16" s="61">
        <v>14.12</v>
      </c>
      <c r="E16" s="62">
        <v>13.185</v>
      </c>
      <c r="F16" s="62">
        <v>3.856</v>
      </c>
      <c r="G16" s="62">
        <v>1.496</v>
      </c>
      <c r="H16" s="62">
        <v>2.36</v>
      </c>
      <c r="I16" s="62">
        <v>0</v>
      </c>
      <c r="J16" s="62">
        <v>0</v>
      </c>
      <c r="K16" s="62">
        <v>8.281</v>
      </c>
      <c r="L16" s="62">
        <v>7.134</v>
      </c>
      <c r="M16" s="62">
        <v>0</v>
      </c>
      <c r="N16" s="62">
        <v>1.147</v>
      </c>
      <c r="O16" s="62">
        <v>1.048</v>
      </c>
      <c r="P16" s="62">
        <v>0.402</v>
      </c>
      <c r="Q16" s="62">
        <v>0.646</v>
      </c>
      <c r="R16" s="62">
        <v>0</v>
      </c>
      <c r="S16" s="62">
        <v>0</v>
      </c>
      <c r="T16" s="62">
        <v>0</v>
      </c>
      <c r="U16" s="71">
        <v>47200</v>
      </c>
      <c r="V16" s="71">
        <f t="shared" si="2"/>
        <v>622332</v>
      </c>
      <c r="W16" s="62">
        <v>0.935</v>
      </c>
      <c r="X16" s="62">
        <v>0.935</v>
      </c>
      <c r="Y16" s="62">
        <v>0</v>
      </c>
      <c r="Z16" s="62">
        <v>0</v>
      </c>
      <c r="AA16" s="62">
        <v>0</v>
      </c>
      <c r="AB16" s="62">
        <v>0</v>
      </c>
      <c r="AC16" s="62">
        <v>0</v>
      </c>
      <c r="AD16" s="62">
        <v>0</v>
      </c>
      <c r="AE16" s="62">
        <v>0</v>
      </c>
      <c r="AF16" s="74">
        <v>23600</v>
      </c>
      <c r="AG16" s="74">
        <f t="shared" si="0"/>
        <v>22066</v>
      </c>
      <c r="AH16" s="77">
        <v>39350.064</v>
      </c>
      <c r="AI16" s="77">
        <f t="shared" si="1"/>
        <v>683748.064</v>
      </c>
    </row>
    <row r="17" s="41" customFormat="1" ht="35" customHeight="1" spans="1:35">
      <c r="A17" s="58" t="s">
        <v>57</v>
      </c>
      <c r="B17" s="59" t="s">
        <v>344</v>
      </c>
      <c r="C17" s="60" t="s">
        <v>354</v>
      </c>
      <c r="D17" s="61">
        <v>19.945</v>
      </c>
      <c r="E17" s="62">
        <v>18.802</v>
      </c>
      <c r="F17" s="62">
        <v>4.112</v>
      </c>
      <c r="G17" s="62">
        <v>1.46</v>
      </c>
      <c r="H17" s="62">
        <v>2.652</v>
      </c>
      <c r="I17" s="62">
        <v>0</v>
      </c>
      <c r="J17" s="62">
        <v>0</v>
      </c>
      <c r="K17" s="62">
        <v>14.642</v>
      </c>
      <c r="L17" s="62">
        <v>14.642</v>
      </c>
      <c r="M17" s="62">
        <v>0</v>
      </c>
      <c r="N17" s="62">
        <v>0</v>
      </c>
      <c r="O17" s="62">
        <v>0.048</v>
      </c>
      <c r="P17" s="62">
        <v>0.048</v>
      </c>
      <c r="Q17" s="62">
        <v>0</v>
      </c>
      <c r="R17" s="62">
        <v>0</v>
      </c>
      <c r="S17" s="62">
        <v>0</v>
      </c>
      <c r="T17" s="62">
        <v>0</v>
      </c>
      <c r="U17" s="71">
        <v>47200</v>
      </c>
      <c r="V17" s="71">
        <f t="shared" si="2"/>
        <v>887454.4</v>
      </c>
      <c r="W17" s="62">
        <v>1.143</v>
      </c>
      <c r="X17" s="62">
        <v>1.143</v>
      </c>
      <c r="Y17" s="62">
        <v>0</v>
      </c>
      <c r="Z17" s="62">
        <v>0</v>
      </c>
      <c r="AA17" s="62">
        <v>0</v>
      </c>
      <c r="AB17" s="62">
        <v>0</v>
      </c>
      <c r="AC17" s="62">
        <v>0</v>
      </c>
      <c r="AD17" s="62">
        <v>0</v>
      </c>
      <c r="AE17" s="62">
        <v>0</v>
      </c>
      <c r="AF17" s="74">
        <v>23600</v>
      </c>
      <c r="AG17" s="74">
        <f t="shared" si="0"/>
        <v>26974.8</v>
      </c>
      <c r="AH17" s="77">
        <v>71415.528</v>
      </c>
      <c r="AI17" s="77">
        <f t="shared" si="1"/>
        <v>985844.728</v>
      </c>
    </row>
    <row r="18" s="41" customFormat="1" ht="35" customHeight="1" spans="1:35">
      <c r="A18" s="58" t="s">
        <v>57</v>
      </c>
      <c r="B18" s="59" t="s">
        <v>344</v>
      </c>
      <c r="C18" s="60" t="s">
        <v>355</v>
      </c>
      <c r="D18" s="61">
        <v>3.312</v>
      </c>
      <c r="E18" s="62">
        <v>3.312</v>
      </c>
      <c r="F18" s="62">
        <v>0.17</v>
      </c>
      <c r="G18" s="62">
        <v>0</v>
      </c>
      <c r="H18" s="62">
        <v>0.17</v>
      </c>
      <c r="I18" s="62">
        <v>0</v>
      </c>
      <c r="J18" s="62">
        <v>0</v>
      </c>
      <c r="K18" s="62">
        <v>3.142</v>
      </c>
      <c r="L18" s="62">
        <v>2.918</v>
      </c>
      <c r="M18" s="62">
        <v>0.224</v>
      </c>
      <c r="N18" s="62">
        <v>0</v>
      </c>
      <c r="O18" s="62">
        <v>0</v>
      </c>
      <c r="P18" s="62">
        <v>0</v>
      </c>
      <c r="Q18" s="62">
        <v>0</v>
      </c>
      <c r="R18" s="62">
        <v>0</v>
      </c>
      <c r="S18" s="62">
        <v>0</v>
      </c>
      <c r="T18" s="62">
        <v>0</v>
      </c>
      <c r="U18" s="71">
        <v>47200</v>
      </c>
      <c r="V18" s="71">
        <f t="shared" si="2"/>
        <v>156326.4</v>
      </c>
      <c r="W18" s="62">
        <v>0</v>
      </c>
      <c r="X18" s="62">
        <v>0</v>
      </c>
      <c r="Y18" s="62">
        <v>0</v>
      </c>
      <c r="Z18" s="62">
        <v>0</v>
      </c>
      <c r="AA18" s="62">
        <v>0</v>
      </c>
      <c r="AB18" s="62">
        <v>0</v>
      </c>
      <c r="AC18" s="62">
        <v>0</v>
      </c>
      <c r="AD18" s="62">
        <v>0</v>
      </c>
      <c r="AE18" s="62">
        <v>0</v>
      </c>
      <c r="AF18" s="74">
        <v>23600</v>
      </c>
      <c r="AG18" s="74">
        <f t="shared" si="0"/>
        <v>0</v>
      </c>
      <c r="AH18" s="77">
        <v>14434.68</v>
      </c>
      <c r="AI18" s="77">
        <f t="shared" si="1"/>
        <v>170761.08</v>
      </c>
    </row>
    <row r="19" s="41" customFormat="1" ht="35" customHeight="1" spans="1:35">
      <c r="A19" s="58" t="s">
        <v>57</v>
      </c>
      <c r="B19" s="59" t="s">
        <v>344</v>
      </c>
      <c r="C19" s="60" t="s">
        <v>356</v>
      </c>
      <c r="D19" s="61">
        <v>4.913</v>
      </c>
      <c r="E19" s="62">
        <v>4.913</v>
      </c>
      <c r="F19" s="62">
        <v>4.512</v>
      </c>
      <c r="G19" s="62">
        <v>1.474</v>
      </c>
      <c r="H19" s="62">
        <v>3.038</v>
      </c>
      <c r="I19" s="62">
        <v>0</v>
      </c>
      <c r="J19" s="62">
        <v>0</v>
      </c>
      <c r="K19" s="62">
        <v>0.401</v>
      </c>
      <c r="L19" s="62">
        <v>0.401</v>
      </c>
      <c r="M19" s="62">
        <v>0</v>
      </c>
      <c r="N19" s="62">
        <v>0</v>
      </c>
      <c r="O19" s="62">
        <v>0</v>
      </c>
      <c r="P19" s="62">
        <v>0</v>
      </c>
      <c r="Q19" s="62">
        <v>0</v>
      </c>
      <c r="R19" s="62">
        <v>0</v>
      </c>
      <c r="S19" s="62">
        <v>0</v>
      </c>
      <c r="T19" s="62">
        <v>0</v>
      </c>
      <c r="U19" s="71">
        <v>47200</v>
      </c>
      <c r="V19" s="71">
        <f t="shared" si="2"/>
        <v>231893.6</v>
      </c>
      <c r="W19" s="62">
        <v>0</v>
      </c>
      <c r="X19" s="62">
        <v>0</v>
      </c>
      <c r="Y19" s="62">
        <v>0</v>
      </c>
      <c r="Z19" s="62">
        <v>0</v>
      </c>
      <c r="AA19" s="62">
        <v>0</v>
      </c>
      <c r="AB19" s="62">
        <v>0</v>
      </c>
      <c r="AC19" s="62">
        <v>0</v>
      </c>
      <c r="AD19" s="62">
        <v>0</v>
      </c>
      <c r="AE19" s="62">
        <v>0</v>
      </c>
      <c r="AF19" s="74">
        <v>23600</v>
      </c>
      <c r="AG19" s="74">
        <f t="shared" si="0"/>
        <v>0</v>
      </c>
      <c r="AH19" s="77">
        <v>7868.628</v>
      </c>
      <c r="AI19" s="77">
        <f t="shared" si="1"/>
        <v>239762.228</v>
      </c>
    </row>
    <row r="20" s="41" customFormat="1" ht="35" customHeight="1" spans="1:35">
      <c r="A20" s="58" t="s">
        <v>57</v>
      </c>
      <c r="B20" s="59" t="s">
        <v>344</v>
      </c>
      <c r="C20" s="60" t="s">
        <v>357</v>
      </c>
      <c r="D20" s="61">
        <v>63.524</v>
      </c>
      <c r="E20" s="62">
        <v>62.546</v>
      </c>
      <c r="F20" s="62">
        <v>6.295</v>
      </c>
      <c r="G20" s="62">
        <v>1.804</v>
      </c>
      <c r="H20" s="62">
        <v>4.491</v>
      </c>
      <c r="I20" s="62">
        <v>0</v>
      </c>
      <c r="J20" s="62">
        <v>0</v>
      </c>
      <c r="K20" s="62">
        <v>56.095</v>
      </c>
      <c r="L20" s="62">
        <v>52.524</v>
      </c>
      <c r="M20" s="62">
        <v>0</v>
      </c>
      <c r="N20" s="62">
        <v>3.571</v>
      </c>
      <c r="O20" s="62">
        <v>0.156</v>
      </c>
      <c r="P20" s="62">
        <v>0</v>
      </c>
      <c r="Q20" s="62">
        <v>0.156</v>
      </c>
      <c r="R20" s="62">
        <v>0</v>
      </c>
      <c r="S20" s="62">
        <v>0</v>
      </c>
      <c r="T20" s="62">
        <v>0</v>
      </c>
      <c r="U20" s="71">
        <v>47200</v>
      </c>
      <c r="V20" s="71">
        <f t="shared" si="2"/>
        <v>2952171.2</v>
      </c>
      <c r="W20" s="62">
        <v>0.978</v>
      </c>
      <c r="X20" s="62">
        <v>0.978</v>
      </c>
      <c r="Y20" s="62">
        <v>0</v>
      </c>
      <c r="Z20" s="62">
        <v>0</v>
      </c>
      <c r="AA20" s="62">
        <v>0</v>
      </c>
      <c r="AB20" s="62">
        <v>0</v>
      </c>
      <c r="AC20" s="62">
        <v>0</v>
      </c>
      <c r="AD20" s="62">
        <v>0</v>
      </c>
      <c r="AE20" s="62">
        <v>0</v>
      </c>
      <c r="AF20" s="74">
        <v>23600</v>
      </c>
      <c r="AG20" s="74">
        <f t="shared" si="0"/>
        <v>23080.8</v>
      </c>
      <c r="AH20" s="77">
        <v>251246.28</v>
      </c>
      <c r="AI20" s="77">
        <f t="shared" si="1"/>
        <v>3226498.28</v>
      </c>
    </row>
    <row r="21" s="41" customFormat="1" ht="35" customHeight="1" spans="1:35">
      <c r="A21" s="58" t="s">
        <v>57</v>
      </c>
      <c r="B21" s="59" t="s">
        <v>344</v>
      </c>
      <c r="C21" s="60" t="s">
        <v>358</v>
      </c>
      <c r="D21" s="61">
        <v>25.693</v>
      </c>
      <c r="E21" s="62">
        <v>25.693</v>
      </c>
      <c r="F21" s="62">
        <v>1.609</v>
      </c>
      <c r="G21" s="62">
        <v>0</v>
      </c>
      <c r="H21" s="62">
        <v>1.609</v>
      </c>
      <c r="I21" s="62">
        <v>0</v>
      </c>
      <c r="J21" s="62">
        <v>0</v>
      </c>
      <c r="K21" s="62">
        <v>21.134</v>
      </c>
      <c r="L21" s="62">
        <v>20.318</v>
      </c>
      <c r="M21" s="62">
        <v>0.562</v>
      </c>
      <c r="N21" s="62">
        <v>0.254</v>
      </c>
      <c r="O21" s="62">
        <v>2.95</v>
      </c>
      <c r="P21" s="62">
        <v>0</v>
      </c>
      <c r="Q21" s="62">
        <v>2.95</v>
      </c>
      <c r="R21" s="62">
        <v>0</v>
      </c>
      <c r="S21" s="62">
        <v>0</v>
      </c>
      <c r="T21" s="62">
        <v>0</v>
      </c>
      <c r="U21" s="71">
        <v>47200</v>
      </c>
      <c r="V21" s="71">
        <f t="shared" si="2"/>
        <v>1212709.6</v>
      </c>
      <c r="W21" s="62">
        <v>0</v>
      </c>
      <c r="X21" s="62">
        <v>0</v>
      </c>
      <c r="Y21" s="62">
        <v>0</v>
      </c>
      <c r="Z21" s="62">
        <v>0</v>
      </c>
      <c r="AA21" s="62">
        <v>0</v>
      </c>
      <c r="AB21" s="62">
        <v>0</v>
      </c>
      <c r="AC21" s="62">
        <v>0</v>
      </c>
      <c r="AD21" s="62">
        <v>0</v>
      </c>
      <c r="AE21" s="62">
        <v>0</v>
      </c>
      <c r="AF21" s="74">
        <v>23600</v>
      </c>
      <c r="AG21" s="74">
        <f t="shared" si="0"/>
        <v>0</v>
      </c>
      <c r="AH21" s="77">
        <v>96748.296</v>
      </c>
      <c r="AI21" s="77">
        <f t="shared" si="1"/>
        <v>1309457.896</v>
      </c>
    </row>
    <row r="22" s="41" customFormat="1" ht="35" customHeight="1" spans="1:35">
      <c r="A22" s="58" t="s">
        <v>57</v>
      </c>
      <c r="B22" s="59" t="s">
        <v>344</v>
      </c>
      <c r="C22" s="60" t="s">
        <v>359</v>
      </c>
      <c r="D22" s="61">
        <v>0.07</v>
      </c>
      <c r="E22" s="62">
        <v>0.07</v>
      </c>
      <c r="F22" s="62">
        <v>0</v>
      </c>
      <c r="G22" s="62">
        <v>0</v>
      </c>
      <c r="H22" s="62">
        <v>0</v>
      </c>
      <c r="I22" s="62">
        <v>0</v>
      </c>
      <c r="J22" s="62">
        <v>0</v>
      </c>
      <c r="K22" s="62">
        <v>0.07</v>
      </c>
      <c r="L22" s="62">
        <v>0.07</v>
      </c>
      <c r="M22" s="62">
        <v>0</v>
      </c>
      <c r="N22" s="62">
        <v>0</v>
      </c>
      <c r="O22" s="62">
        <v>0</v>
      </c>
      <c r="P22" s="62">
        <v>0</v>
      </c>
      <c r="Q22" s="62">
        <v>0</v>
      </c>
      <c r="R22" s="62">
        <v>0</v>
      </c>
      <c r="S22" s="62">
        <v>0</v>
      </c>
      <c r="T22" s="62">
        <v>0</v>
      </c>
      <c r="U22" s="71">
        <v>47200</v>
      </c>
      <c r="V22" s="71">
        <f t="shared" si="2"/>
        <v>3304</v>
      </c>
      <c r="W22" s="62">
        <v>0</v>
      </c>
      <c r="X22" s="62">
        <v>0</v>
      </c>
      <c r="Y22" s="62">
        <v>0</v>
      </c>
      <c r="Z22" s="62">
        <v>0</v>
      </c>
      <c r="AA22" s="62">
        <v>0</v>
      </c>
      <c r="AB22" s="62">
        <v>0</v>
      </c>
      <c r="AC22" s="62">
        <v>0</v>
      </c>
      <c r="AD22" s="62">
        <v>0</v>
      </c>
      <c r="AE22" s="62">
        <v>0</v>
      </c>
      <c r="AF22" s="74">
        <v>23600</v>
      </c>
      <c r="AG22" s="74">
        <f t="shared" si="0"/>
        <v>0</v>
      </c>
      <c r="AH22" s="77">
        <v>315</v>
      </c>
      <c r="AI22" s="77">
        <f t="shared" si="1"/>
        <v>3619</v>
      </c>
    </row>
    <row r="23" s="41" customFormat="1" ht="35" customHeight="1" spans="1:35">
      <c r="A23" s="58" t="s">
        <v>57</v>
      </c>
      <c r="B23" s="59" t="s">
        <v>344</v>
      </c>
      <c r="C23" s="60" t="s">
        <v>360</v>
      </c>
      <c r="D23" s="61">
        <v>6.26</v>
      </c>
      <c r="E23" s="62">
        <v>5.687</v>
      </c>
      <c r="F23" s="62">
        <v>2.19</v>
      </c>
      <c r="G23" s="62">
        <v>1.382</v>
      </c>
      <c r="H23" s="62">
        <v>0.808</v>
      </c>
      <c r="I23" s="62">
        <v>0</v>
      </c>
      <c r="J23" s="62">
        <v>0</v>
      </c>
      <c r="K23" s="62">
        <v>3.456</v>
      </c>
      <c r="L23" s="62">
        <v>3.456</v>
      </c>
      <c r="M23" s="62">
        <v>0</v>
      </c>
      <c r="N23" s="62">
        <v>0</v>
      </c>
      <c r="O23" s="62">
        <v>0.041</v>
      </c>
      <c r="P23" s="62">
        <v>0.041</v>
      </c>
      <c r="Q23" s="62">
        <v>0</v>
      </c>
      <c r="R23" s="62">
        <v>0</v>
      </c>
      <c r="S23" s="62">
        <v>0</v>
      </c>
      <c r="T23" s="62">
        <v>0</v>
      </c>
      <c r="U23" s="71">
        <v>47200</v>
      </c>
      <c r="V23" s="71">
        <f t="shared" si="2"/>
        <v>268426.4</v>
      </c>
      <c r="W23" s="62">
        <v>0.573</v>
      </c>
      <c r="X23" s="62">
        <v>0.573</v>
      </c>
      <c r="Y23" s="62">
        <v>0</v>
      </c>
      <c r="Z23" s="62">
        <v>0</v>
      </c>
      <c r="AA23" s="62">
        <v>0</v>
      </c>
      <c r="AB23" s="62">
        <v>0</v>
      </c>
      <c r="AC23" s="62">
        <v>0</v>
      </c>
      <c r="AD23" s="62">
        <v>0</v>
      </c>
      <c r="AE23" s="62">
        <v>0</v>
      </c>
      <c r="AF23" s="74">
        <v>23600</v>
      </c>
      <c r="AG23" s="74">
        <f t="shared" si="0"/>
        <v>13522.8</v>
      </c>
      <c r="AH23" s="77">
        <v>18495.36</v>
      </c>
      <c r="AI23" s="77">
        <f t="shared" si="1"/>
        <v>300444.56</v>
      </c>
    </row>
    <row r="24" s="41" customFormat="1" ht="35" customHeight="1" spans="1:35">
      <c r="A24" s="58" t="s">
        <v>57</v>
      </c>
      <c r="B24" s="59" t="s">
        <v>344</v>
      </c>
      <c r="C24" s="60" t="s">
        <v>361</v>
      </c>
      <c r="D24" s="61">
        <v>8.659</v>
      </c>
      <c r="E24" s="62">
        <v>8.288</v>
      </c>
      <c r="F24" s="62">
        <v>0.813</v>
      </c>
      <c r="G24" s="62">
        <v>0</v>
      </c>
      <c r="H24" s="62">
        <v>0.813</v>
      </c>
      <c r="I24" s="62">
        <v>0</v>
      </c>
      <c r="J24" s="62">
        <v>0</v>
      </c>
      <c r="K24" s="62">
        <v>6.024</v>
      </c>
      <c r="L24" s="62">
        <v>6.024</v>
      </c>
      <c r="M24" s="62">
        <v>0</v>
      </c>
      <c r="N24" s="62">
        <v>0</v>
      </c>
      <c r="O24" s="62">
        <v>1.451</v>
      </c>
      <c r="P24" s="62">
        <v>0.049</v>
      </c>
      <c r="Q24" s="62">
        <v>1.402</v>
      </c>
      <c r="R24" s="62">
        <v>0</v>
      </c>
      <c r="S24" s="62">
        <v>0</v>
      </c>
      <c r="T24" s="62">
        <v>0</v>
      </c>
      <c r="U24" s="71">
        <v>47200</v>
      </c>
      <c r="V24" s="71">
        <f t="shared" si="2"/>
        <v>391193.6</v>
      </c>
      <c r="W24" s="62">
        <v>0.371</v>
      </c>
      <c r="X24" s="62">
        <v>0.371</v>
      </c>
      <c r="Y24" s="62">
        <v>0</v>
      </c>
      <c r="Z24" s="62">
        <v>0</v>
      </c>
      <c r="AA24" s="62">
        <v>0</v>
      </c>
      <c r="AB24" s="62">
        <v>0</v>
      </c>
      <c r="AC24" s="62">
        <v>0</v>
      </c>
      <c r="AD24" s="62">
        <v>0</v>
      </c>
      <c r="AE24" s="62">
        <v>0</v>
      </c>
      <c r="AF24" s="74">
        <v>23600</v>
      </c>
      <c r="AG24" s="74">
        <f t="shared" si="0"/>
        <v>8755.6</v>
      </c>
      <c r="AH24" s="77">
        <v>28200.672</v>
      </c>
      <c r="AI24" s="77">
        <f t="shared" si="1"/>
        <v>428149.872</v>
      </c>
    </row>
    <row r="25" s="41" customFormat="1" ht="35" customHeight="1" spans="1:35">
      <c r="A25" s="58" t="s">
        <v>57</v>
      </c>
      <c r="B25" s="59" t="s">
        <v>344</v>
      </c>
      <c r="C25" s="60" t="s">
        <v>362</v>
      </c>
      <c r="D25" s="61">
        <v>11.5</v>
      </c>
      <c r="E25" s="62">
        <v>10.684</v>
      </c>
      <c r="F25" s="62">
        <v>3.623</v>
      </c>
      <c r="G25" s="62">
        <v>1.316</v>
      </c>
      <c r="H25" s="62">
        <v>2.307</v>
      </c>
      <c r="I25" s="62">
        <v>0</v>
      </c>
      <c r="J25" s="62">
        <v>0</v>
      </c>
      <c r="K25" s="62">
        <v>6.781</v>
      </c>
      <c r="L25" s="62">
        <v>6.781</v>
      </c>
      <c r="M25" s="62">
        <v>0</v>
      </c>
      <c r="N25" s="62">
        <v>0</v>
      </c>
      <c r="O25" s="62">
        <v>0.28</v>
      </c>
      <c r="P25" s="62">
        <v>0.214</v>
      </c>
      <c r="Q25" s="62">
        <v>0</v>
      </c>
      <c r="R25" s="62">
        <v>0</v>
      </c>
      <c r="S25" s="62">
        <v>0.066</v>
      </c>
      <c r="T25" s="62">
        <v>0</v>
      </c>
      <c r="U25" s="71">
        <v>47200</v>
      </c>
      <c r="V25" s="71">
        <f t="shared" si="2"/>
        <v>504284.8</v>
      </c>
      <c r="W25" s="62">
        <v>0.816</v>
      </c>
      <c r="X25" s="62">
        <v>0.816</v>
      </c>
      <c r="Y25" s="62">
        <v>0</v>
      </c>
      <c r="Z25" s="62">
        <v>0</v>
      </c>
      <c r="AA25" s="62">
        <v>0</v>
      </c>
      <c r="AB25" s="62">
        <v>0</v>
      </c>
      <c r="AC25" s="62">
        <v>0</v>
      </c>
      <c r="AD25" s="62">
        <v>0</v>
      </c>
      <c r="AE25" s="62">
        <v>0</v>
      </c>
      <c r="AF25" s="74">
        <v>23600</v>
      </c>
      <c r="AG25" s="74">
        <f t="shared" si="0"/>
        <v>19257.6</v>
      </c>
      <c r="AH25" s="77">
        <v>35383.812</v>
      </c>
      <c r="AI25" s="77">
        <f t="shared" si="1"/>
        <v>558926.212</v>
      </c>
    </row>
    <row r="26" s="41" customFormat="1" ht="35" customHeight="1" spans="1:35">
      <c r="A26" s="58" t="s">
        <v>57</v>
      </c>
      <c r="B26" s="59" t="s">
        <v>344</v>
      </c>
      <c r="C26" s="60" t="s">
        <v>363</v>
      </c>
      <c r="D26" s="61">
        <v>25.049</v>
      </c>
      <c r="E26" s="62">
        <v>25.049</v>
      </c>
      <c r="F26" s="62">
        <v>3.072</v>
      </c>
      <c r="G26" s="62">
        <v>1.7</v>
      </c>
      <c r="H26" s="62">
        <v>1.372</v>
      </c>
      <c r="I26" s="62">
        <v>0</v>
      </c>
      <c r="J26" s="62">
        <v>0</v>
      </c>
      <c r="K26" s="62">
        <v>21.977</v>
      </c>
      <c r="L26" s="62">
        <v>20.03</v>
      </c>
      <c r="M26" s="62">
        <v>0.562</v>
      </c>
      <c r="N26" s="62">
        <v>1.385</v>
      </c>
      <c r="O26" s="62">
        <v>0</v>
      </c>
      <c r="P26" s="62">
        <v>0</v>
      </c>
      <c r="Q26" s="62">
        <v>0</v>
      </c>
      <c r="R26" s="62">
        <v>0</v>
      </c>
      <c r="S26" s="62">
        <v>0</v>
      </c>
      <c r="T26" s="62">
        <v>0</v>
      </c>
      <c r="U26" s="71">
        <v>47200</v>
      </c>
      <c r="V26" s="71">
        <f t="shared" si="2"/>
        <v>1182312.8</v>
      </c>
      <c r="W26" s="62">
        <v>0</v>
      </c>
      <c r="X26" s="62">
        <v>0</v>
      </c>
      <c r="Y26" s="62">
        <v>0</v>
      </c>
      <c r="Z26" s="62">
        <v>0</v>
      </c>
      <c r="AA26" s="62">
        <v>0</v>
      </c>
      <c r="AB26" s="62">
        <v>0</v>
      </c>
      <c r="AC26" s="62">
        <v>0</v>
      </c>
      <c r="AD26" s="62">
        <v>0</v>
      </c>
      <c r="AE26" s="62">
        <v>0</v>
      </c>
      <c r="AF26" s="74">
        <v>23600</v>
      </c>
      <c r="AG26" s="74">
        <f t="shared" si="0"/>
        <v>0</v>
      </c>
      <c r="AH26" s="77">
        <v>99454.368</v>
      </c>
      <c r="AI26" s="77">
        <f t="shared" si="1"/>
        <v>1281767.168</v>
      </c>
    </row>
    <row r="27" s="41" customFormat="1" ht="35" customHeight="1" spans="1:35">
      <c r="A27" s="58" t="s">
        <v>57</v>
      </c>
      <c r="B27" s="59" t="s">
        <v>344</v>
      </c>
      <c r="C27" s="60" t="s">
        <v>364</v>
      </c>
      <c r="D27" s="61">
        <v>2.097</v>
      </c>
      <c r="E27" s="62">
        <v>2.097</v>
      </c>
      <c r="F27" s="62">
        <v>0</v>
      </c>
      <c r="G27" s="62">
        <v>0</v>
      </c>
      <c r="H27" s="62">
        <v>0</v>
      </c>
      <c r="I27" s="62">
        <v>0</v>
      </c>
      <c r="J27" s="62">
        <v>0</v>
      </c>
      <c r="K27" s="62">
        <v>2.097</v>
      </c>
      <c r="L27" s="62">
        <v>2.097</v>
      </c>
      <c r="M27" s="62">
        <v>0</v>
      </c>
      <c r="N27" s="62">
        <v>0</v>
      </c>
      <c r="O27" s="62">
        <v>0</v>
      </c>
      <c r="P27" s="62">
        <v>0</v>
      </c>
      <c r="Q27" s="62">
        <v>0</v>
      </c>
      <c r="R27" s="62">
        <v>0</v>
      </c>
      <c r="S27" s="72">
        <v>0</v>
      </c>
      <c r="T27" s="72">
        <v>0</v>
      </c>
      <c r="U27" s="71">
        <v>47200</v>
      </c>
      <c r="V27" s="71">
        <f t="shared" si="2"/>
        <v>98978.4</v>
      </c>
      <c r="W27" s="72">
        <v>0</v>
      </c>
      <c r="X27" s="72">
        <v>0</v>
      </c>
      <c r="Y27" s="72">
        <v>0</v>
      </c>
      <c r="Z27" s="62">
        <v>0</v>
      </c>
      <c r="AA27" s="62">
        <v>0</v>
      </c>
      <c r="AB27" s="62">
        <v>0</v>
      </c>
      <c r="AC27" s="62">
        <v>0</v>
      </c>
      <c r="AD27" s="62">
        <v>0</v>
      </c>
      <c r="AE27" s="62">
        <v>0</v>
      </c>
      <c r="AF27" s="74">
        <v>23600</v>
      </c>
      <c r="AG27" s="74">
        <f t="shared" si="0"/>
        <v>0</v>
      </c>
      <c r="AH27" s="77">
        <v>9436.5</v>
      </c>
      <c r="AI27" s="77">
        <f t="shared" si="1"/>
        <v>108414.9</v>
      </c>
    </row>
    <row r="28" s="4" customFormat="1" ht="34" customHeight="1" spans="1:35">
      <c r="A28" s="63" t="s">
        <v>57</v>
      </c>
      <c r="B28" s="59" t="s">
        <v>365</v>
      </c>
      <c r="C28" s="60" t="s">
        <v>366</v>
      </c>
      <c r="D28" s="64">
        <v>10.434</v>
      </c>
      <c r="E28" s="65">
        <v>9.891</v>
      </c>
      <c r="F28" s="65">
        <v>2.077</v>
      </c>
      <c r="G28" s="65">
        <v>0.327</v>
      </c>
      <c r="H28" s="65">
        <v>1.75</v>
      </c>
      <c r="I28" s="65">
        <v>0</v>
      </c>
      <c r="J28" s="65">
        <v>0</v>
      </c>
      <c r="K28" s="65">
        <v>7.814</v>
      </c>
      <c r="L28" s="65">
        <v>7.368</v>
      </c>
      <c r="M28" s="65">
        <v>0</v>
      </c>
      <c r="N28" s="65">
        <v>0.446</v>
      </c>
      <c r="O28" s="65">
        <v>0</v>
      </c>
      <c r="P28" s="65">
        <v>0</v>
      </c>
      <c r="Q28" s="65">
        <v>0</v>
      </c>
      <c r="R28" s="65">
        <v>0</v>
      </c>
      <c r="S28" s="65">
        <v>0</v>
      </c>
      <c r="T28" s="65">
        <v>0</v>
      </c>
      <c r="U28" s="73">
        <v>47200</v>
      </c>
      <c r="V28" s="73">
        <f t="shared" si="2"/>
        <v>466855.2</v>
      </c>
      <c r="W28" s="65">
        <v>0</v>
      </c>
      <c r="X28" s="65">
        <v>0</v>
      </c>
      <c r="Y28" s="65">
        <v>0</v>
      </c>
      <c r="Z28" s="65">
        <v>0</v>
      </c>
      <c r="AA28" s="65">
        <v>0</v>
      </c>
      <c r="AB28" s="65">
        <v>0.543</v>
      </c>
      <c r="AC28" s="65">
        <v>0</v>
      </c>
      <c r="AD28" s="65">
        <v>0</v>
      </c>
      <c r="AE28" s="65">
        <v>0.543</v>
      </c>
      <c r="AF28" s="75">
        <v>23600</v>
      </c>
      <c r="AG28" s="75">
        <f t="shared" si="0"/>
        <v>12814.8</v>
      </c>
      <c r="AH28" s="79">
        <v>36750.288</v>
      </c>
      <c r="AI28" s="77">
        <f t="shared" si="1"/>
        <v>516420.288</v>
      </c>
    </row>
    <row r="29" s="4" customFormat="1" ht="34" customHeight="1" spans="1:35">
      <c r="A29" s="63" t="s">
        <v>57</v>
      </c>
      <c r="B29" s="59" t="s">
        <v>365</v>
      </c>
      <c r="C29" s="60" t="s">
        <v>367</v>
      </c>
      <c r="D29" s="64">
        <v>8.579</v>
      </c>
      <c r="E29" s="65">
        <v>8.579</v>
      </c>
      <c r="F29" s="65">
        <v>0</v>
      </c>
      <c r="G29" s="65">
        <v>0</v>
      </c>
      <c r="H29" s="65">
        <v>0</v>
      </c>
      <c r="I29" s="65">
        <v>0</v>
      </c>
      <c r="J29" s="65">
        <v>0</v>
      </c>
      <c r="K29" s="65">
        <v>8.579</v>
      </c>
      <c r="L29" s="65">
        <v>8.579</v>
      </c>
      <c r="M29" s="65">
        <v>0</v>
      </c>
      <c r="N29" s="65">
        <v>0</v>
      </c>
      <c r="O29" s="65">
        <v>0</v>
      </c>
      <c r="P29" s="65">
        <v>0</v>
      </c>
      <c r="Q29" s="65">
        <v>0</v>
      </c>
      <c r="R29" s="65">
        <v>0</v>
      </c>
      <c r="S29" s="65">
        <v>0</v>
      </c>
      <c r="T29" s="65">
        <v>0</v>
      </c>
      <c r="U29" s="73">
        <v>47200</v>
      </c>
      <c r="V29" s="73">
        <f t="shared" si="2"/>
        <v>404928.8</v>
      </c>
      <c r="W29" s="65">
        <v>0</v>
      </c>
      <c r="X29" s="65">
        <v>0</v>
      </c>
      <c r="Y29" s="65">
        <v>0</v>
      </c>
      <c r="Z29" s="65">
        <v>0</v>
      </c>
      <c r="AA29" s="65">
        <v>0</v>
      </c>
      <c r="AB29" s="65">
        <v>0</v>
      </c>
      <c r="AC29" s="65">
        <v>0</v>
      </c>
      <c r="AD29" s="65">
        <v>0</v>
      </c>
      <c r="AE29" s="65">
        <v>0</v>
      </c>
      <c r="AF29" s="75">
        <v>23600</v>
      </c>
      <c r="AG29" s="75">
        <f t="shared" si="0"/>
        <v>0</v>
      </c>
      <c r="AH29" s="79">
        <v>38605.5</v>
      </c>
      <c r="AI29" s="77">
        <f t="shared" si="1"/>
        <v>443534.3</v>
      </c>
    </row>
    <row r="30" s="4" customFormat="1" ht="34" customHeight="1" spans="1:35">
      <c r="A30" s="63" t="s">
        <v>57</v>
      </c>
      <c r="B30" s="59" t="s">
        <v>365</v>
      </c>
      <c r="C30" s="60" t="s">
        <v>368</v>
      </c>
      <c r="D30" s="64">
        <v>2.222</v>
      </c>
      <c r="E30" s="65">
        <v>2.222</v>
      </c>
      <c r="F30" s="65">
        <v>2.222</v>
      </c>
      <c r="G30" s="65">
        <v>0.687</v>
      </c>
      <c r="H30" s="65">
        <v>1.535</v>
      </c>
      <c r="I30" s="65">
        <v>0</v>
      </c>
      <c r="J30" s="65">
        <v>0</v>
      </c>
      <c r="K30" s="65">
        <v>0</v>
      </c>
      <c r="L30" s="65">
        <v>0</v>
      </c>
      <c r="M30" s="65">
        <v>0</v>
      </c>
      <c r="N30" s="65">
        <v>0</v>
      </c>
      <c r="O30" s="65">
        <v>0</v>
      </c>
      <c r="P30" s="65">
        <v>0</v>
      </c>
      <c r="Q30" s="65">
        <v>0</v>
      </c>
      <c r="R30" s="65">
        <v>0</v>
      </c>
      <c r="S30" s="65">
        <v>0</v>
      </c>
      <c r="T30" s="65">
        <v>0</v>
      </c>
      <c r="U30" s="73">
        <v>47200</v>
      </c>
      <c r="V30" s="73">
        <f t="shared" si="2"/>
        <v>104878.4</v>
      </c>
      <c r="W30" s="65">
        <v>0</v>
      </c>
      <c r="X30" s="65">
        <v>0</v>
      </c>
      <c r="Y30" s="65">
        <v>0</v>
      </c>
      <c r="Z30" s="65">
        <v>0</v>
      </c>
      <c r="AA30" s="65">
        <v>0</v>
      </c>
      <c r="AB30" s="65">
        <v>0</v>
      </c>
      <c r="AC30" s="65">
        <v>0</v>
      </c>
      <c r="AD30" s="65">
        <v>0</v>
      </c>
      <c r="AE30" s="65">
        <v>0</v>
      </c>
      <c r="AF30" s="75">
        <v>23600</v>
      </c>
      <c r="AG30" s="75">
        <f t="shared" si="0"/>
        <v>0</v>
      </c>
      <c r="AH30" s="79">
        <v>2986.368</v>
      </c>
      <c r="AI30" s="77">
        <f t="shared" si="1"/>
        <v>107864.768</v>
      </c>
    </row>
    <row r="31" s="4" customFormat="1" ht="34" customHeight="1" spans="1:35">
      <c r="A31" s="63" t="s">
        <v>57</v>
      </c>
      <c r="B31" s="59" t="s">
        <v>365</v>
      </c>
      <c r="C31" s="60" t="s">
        <v>369</v>
      </c>
      <c r="D31" s="64">
        <v>6.575</v>
      </c>
      <c r="E31" s="65">
        <v>6.194</v>
      </c>
      <c r="F31" s="65">
        <v>3.115</v>
      </c>
      <c r="G31" s="65">
        <v>1.7</v>
      </c>
      <c r="H31" s="65">
        <v>1.415</v>
      </c>
      <c r="I31" s="65">
        <v>0</v>
      </c>
      <c r="J31" s="65">
        <v>0</v>
      </c>
      <c r="K31" s="65">
        <v>2.757</v>
      </c>
      <c r="L31" s="65">
        <v>2.665</v>
      </c>
      <c r="M31" s="65">
        <v>0.092</v>
      </c>
      <c r="N31" s="65">
        <v>0</v>
      </c>
      <c r="O31" s="65">
        <v>0.322</v>
      </c>
      <c r="P31" s="65">
        <v>0.322</v>
      </c>
      <c r="Q31" s="65">
        <v>0</v>
      </c>
      <c r="R31" s="65">
        <v>0</v>
      </c>
      <c r="S31" s="65">
        <v>0</v>
      </c>
      <c r="T31" s="65">
        <v>0</v>
      </c>
      <c r="U31" s="73">
        <v>47200</v>
      </c>
      <c r="V31" s="73">
        <f t="shared" si="2"/>
        <v>292356.8</v>
      </c>
      <c r="W31" s="65">
        <v>0.381</v>
      </c>
      <c r="X31" s="65">
        <v>0.381</v>
      </c>
      <c r="Y31" s="65">
        <v>0</v>
      </c>
      <c r="Z31" s="65">
        <v>0</v>
      </c>
      <c r="AA31" s="65">
        <v>0</v>
      </c>
      <c r="AB31" s="65">
        <v>0</v>
      </c>
      <c r="AC31" s="65">
        <v>0</v>
      </c>
      <c r="AD31" s="65">
        <v>0</v>
      </c>
      <c r="AE31" s="65">
        <v>0</v>
      </c>
      <c r="AF31" s="75">
        <v>23600</v>
      </c>
      <c r="AG31" s="75">
        <f t="shared" si="0"/>
        <v>8991.6</v>
      </c>
      <c r="AH31" s="79">
        <v>16620.66</v>
      </c>
      <c r="AI31" s="77">
        <f t="shared" si="1"/>
        <v>317969.06</v>
      </c>
    </row>
    <row r="32" s="4" customFormat="1" ht="34" customHeight="1" spans="1:35">
      <c r="A32" s="63" t="s">
        <v>57</v>
      </c>
      <c r="B32" s="59" t="s">
        <v>365</v>
      </c>
      <c r="C32" s="60" t="s">
        <v>370</v>
      </c>
      <c r="D32" s="64">
        <v>1.136</v>
      </c>
      <c r="E32" s="65">
        <v>1.136</v>
      </c>
      <c r="F32" s="65">
        <v>0.901</v>
      </c>
      <c r="G32" s="65">
        <v>0.522</v>
      </c>
      <c r="H32" s="65">
        <v>0.379</v>
      </c>
      <c r="I32" s="65">
        <v>0</v>
      </c>
      <c r="J32" s="65">
        <v>0</v>
      </c>
      <c r="K32" s="65">
        <v>0.235</v>
      </c>
      <c r="L32" s="65">
        <v>0</v>
      </c>
      <c r="M32" s="65">
        <v>0.235</v>
      </c>
      <c r="N32" s="65">
        <v>0</v>
      </c>
      <c r="O32" s="65">
        <v>0</v>
      </c>
      <c r="P32" s="65">
        <v>0</v>
      </c>
      <c r="Q32" s="65">
        <v>0</v>
      </c>
      <c r="R32" s="65">
        <v>0</v>
      </c>
      <c r="S32" s="65">
        <v>0</v>
      </c>
      <c r="T32" s="65">
        <v>0</v>
      </c>
      <c r="U32" s="73">
        <v>47200</v>
      </c>
      <c r="V32" s="73">
        <f t="shared" si="2"/>
        <v>53619.2</v>
      </c>
      <c r="W32" s="65">
        <v>0</v>
      </c>
      <c r="X32" s="65">
        <v>0</v>
      </c>
      <c r="Y32" s="65">
        <v>0</v>
      </c>
      <c r="Z32" s="65">
        <v>0</v>
      </c>
      <c r="AA32" s="65">
        <v>0</v>
      </c>
      <c r="AB32" s="65">
        <v>0</v>
      </c>
      <c r="AC32" s="65">
        <v>0</v>
      </c>
      <c r="AD32" s="65">
        <v>0</v>
      </c>
      <c r="AE32" s="65">
        <v>0</v>
      </c>
      <c r="AF32" s="75">
        <v>23600</v>
      </c>
      <c r="AG32" s="75">
        <f t="shared" si="0"/>
        <v>0</v>
      </c>
      <c r="AH32" s="79">
        <v>2338.944</v>
      </c>
      <c r="AI32" s="77">
        <f t="shared" si="1"/>
        <v>55958.144</v>
      </c>
    </row>
    <row r="33" s="4" customFormat="1" ht="34" customHeight="1" spans="1:35">
      <c r="A33" s="63" t="s">
        <v>57</v>
      </c>
      <c r="B33" s="59" t="s">
        <v>365</v>
      </c>
      <c r="C33" s="60" t="s">
        <v>371</v>
      </c>
      <c r="D33" s="64">
        <v>0.244</v>
      </c>
      <c r="E33" s="65">
        <v>0</v>
      </c>
      <c r="F33" s="65">
        <v>0</v>
      </c>
      <c r="G33" s="65">
        <v>0</v>
      </c>
      <c r="H33" s="65">
        <v>0</v>
      </c>
      <c r="I33" s="65">
        <v>0</v>
      </c>
      <c r="J33" s="65">
        <v>0</v>
      </c>
      <c r="K33" s="65">
        <v>0</v>
      </c>
      <c r="L33" s="65">
        <v>0</v>
      </c>
      <c r="M33" s="65">
        <v>0</v>
      </c>
      <c r="N33" s="65">
        <v>0</v>
      </c>
      <c r="O33" s="65">
        <v>0</v>
      </c>
      <c r="P33" s="65">
        <v>0</v>
      </c>
      <c r="Q33" s="65">
        <v>0</v>
      </c>
      <c r="R33" s="65">
        <v>0</v>
      </c>
      <c r="S33" s="65">
        <v>0</v>
      </c>
      <c r="T33" s="65">
        <v>0</v>
      </c>
      <c r="U33" s="73">
        <v>47200</v>
      </c>
      <c r="V33" s="73">
        <f t="shared" si="2"/>
        <v>0</v>
      </c>
      <c r="W33" s="65">
        <v>0</v>
      </c>
      <c r="X33" s="65">
        <v>0</v>
      </c>
      <c r="Y33" s="65">
        <v>0</v>
      </c>
      <c r="Z33" s="65">
        <v>0</v>
      </c>
      <c r="AA33" s="65">
        <v>0</v>
      </c>
      <c r="AB33" s="65">
        <v>0.244</v>
      </c>
      <c r="AC33" s="65">
        <v>0</v>
      </c>
      <c r="AD33" s="65">
        <v>0</v>
      </c>
      <c r="AE33" s="65">
        <v>0.244</v>
      </c>
      <c r="AF33" s="75">
        <v>23600</v>
      </c>
      <c r="AG33" s="75">
        <f t="shared" si="0"/>
        <v>5758.4</v>
      </c>
      <c r="AH33" s="79">
        <v>0</v>
      </c>
      <c r="AI33" s="77">
        <f t="shared" si="1"/>
        <v>5758.4</v>
      </c>
    </row>
    <row r="34" s="4" customFormat="1" ht="34" customHeight="1" spans="1:35">
      <c r="A34" s="63" t="s">
        <v>57</v>
      </c>
      <c r="B34" s="59" t="s">
        <v>365</v>
      </c>
      <c r="C34" s="60" t="s">
        <v>372</v>
      </c>
      <c r="D34" s="64">
        <v>0.311</v>
      </c>
      <c r="E34" s="65">
        <v>0</v>
      </c>
      <c r="F34" s="65">
        <v>0</v>
      </c>
      <c r="G34" s="65">
        <v>0</v>
      </c>
      <c r="H34" s="65">
        <v>0</v>
      </c>
      <c r="I34" s="65">
        <v>0</v>
      </c>
      <c r="J34" s="65">
        <v>0</v>
      </c>
      <c r="K34" s="65">
        <v>0</v>
      </c>
      <c r="L34" s="65">
        <v>0</v>
      </c>
      <c r="M34" s="65">
        <v>0</v>
      </c>
      <c r="N34" s="65">
        <v>0</v>
      </c>
      <c r="O34" s="65">
        <v>0</v>
      </c>
      <c r="P34" s="65">
        <v>0</v>
      </c>
      <c r="Q34" s="65">
        <v>0</v>
      </c>
      <c r="R34" s="65">
        <v>0</v>
      </c>
      <c r="S34" s="65">
        <v>0</v>
      </c>
      <c r="T34" s="65">
        <v>0</v>
      </c>
      <c r="U34" s="73">
        <v>47200</v>
      </c>
      <c r="V34" s="73">
        <f t="shared" si="2"/>
        <v>0</v>
      </c>
      <c r="W34" s="65">
        <v>0.311</v>
      </c>
      <c r="X34" s="65">
        <v>0.311</v>
      </c>
      <c r="Y34" s="65">
        <v>0</v>
      </c>
      <c r="Z34" s="65">
        <v>0</v>
      </c>
      <c r="AA34" s="65">
        <v>0</v>
      </c>
      <c r="AB34" s="65">
        <v>0</v>
      </c>
      <c r="AC34" s="65">
        <v>0</v>
      </c>
      <c r="AD34" s="65">
        <v>0</v>
      </c>
      <c r="AE34" s="65">
        <v>0</v>
      </c>
      <c r="AF34" s="75">
        <v>23600</v>
      </c>
      <c r="AG34" s="75">
        <f t="shared" si="0"/>
        <v>7339.6</v>
      </c>
      <c r="AH34" s="79">
        <v>0</v>
      </c>
      <c r="AI34" s="77">
        <f t="shared" si="1"/>
        <v>7339.6</v>
      </c>
    </row>
    <row r="35" s="4" customFormat="1" ht="34" customHeight="1" spans="1:35">
      <c r="A35" s="63" t="s">
        <v>57</v>
      </c>
      <c r="B35" s="59" t="s">
        <v>365</v>
      </c>
      <c r="C35" s="60" t="s">
        <v>157</v>
      </c>
      <c r="D35" s="64">
        <v>29.301</v>
      </c>
      <c r="E35" s="65">
        <v>24.978</v>
      </c>
      <c r="F35" s="65">
        <v>0</v>
      </c>
      <c r="G35" s="65">
        <v>0</v>
      </c>
      <c r="H35" s="65">
        <v>0</v>
      </c>
      <c r="I35" s="65">
        <v>0</v>
      </c>
      <c r="J35" s="65">
        <v>0</v>
      </c>
      <c r="K35" s="65">
        <v>5.49</v>
      </c>
      <c r="L35" s="65">
        <v>5.175</v>
      </c>
      <c r="M35" s="65">
        <v>0</v>
      </c>
      <c r="N35" s="65">
        <v>0.315</v>
      </c>
      <c r="O35" s="65">
        <v>19.488</v>
      </c>
      <c r="P35" s="65">
        <v>3.871</v>
      </c>
      <c r="Q35" s="65">
        <v>5.564</v>
      </c>
      <c r="R35" s="65">
        <v>5.075</v>
      </c>
      <c r="S35" s="65">
        <v>0</v>
      </c>
      <c r="T35" s="65">
        <v>4.978</v>
      </c>
      <c r="U35" s="73">
        <v>47200</v>
      </c>
      <c r="V35" s="73">
        <f t="shared" si="2"/>
        <v>1178961.6</v>
      </c>
      <c r="W35" s="65">
        <v>2.418</v>
      </c>
      <c r="X35" s="65">
        <v>0</v>
      </c>
      <c r="Y35" s="65">
        <v>0.016</v>
      </c>
      <c r="Z35" s="65">
        <v>1.493</v>
      </c>
      <c r="AA35" s="65">
        <v>0.909</v>
      </c>
      <c r="AB35" s="65">
        <v>1.905</v>
      </c>
      <c r="AC35" s="65">
        <v>0.505</v>
      </c>
      <c r="AD35" s="65">
        <v>0</v>
      </c>
      <c r="AE35" s="65">
        <v>1.4</v>
      </c>
      <c r="AF35" s="75">
        <v>23600</v>
      </c>
      <c r="AG35" s="75">
        <f t="shared" si="0"/>
        <v>102022.8</v>
      </c>
      <c r="AH35" s="79">
        <v>23854.5</v>
      </c>
      <c r="AI35" s="77">
        <f t="shared" si="1"/>
        <v>1304838.9</v>
      </c>
    </row>
    <row r="36" s="4" customFormat="1" ht="34" customHeight="1" spans="1:35">
      <c r="A36" s="63" t="s">
        <v>57</v>
      </c>
      <c r="B36" s="59" t="s">
        <v>365</v>
      </c>
      <c r="C36" s="60" t="s">
        <v>373</v>
      </c>
      <c r="D36" s="64">
        <v>3.143</v>
      </c>
      <c r="E36" s="65">
        <v>2.215</v>
      </c>
      <c r="F36" s="65">
        <v>2.215</v>
      </c>
      <c r="G36" s="65">
        <v>0.962</v>
      </c>
      <c r="H36" s="65">
        <v>1.253</v>
      </c>
      <c r="I36" s="65">
        <v>0</v>
      </c>
      <c r="J36" s="65">
        <v>0</v>
      </c>
      <c r="K36" s="65">
        <v>0</v>
      </c>
      <c r="L36" s="65">
        <v>0</v>
      </c>
      <c r="M36" s="65">
        <v>0</v>
      </c>
      <c r="N36" s="65">
        <v>0</v>
      </c>
      <c r="O36" s="65">
        <v>0</v>
      </c>
      <c r="P36" s="65">
        <v>0</v>
      </c>
      <c r="Q36" s="65">
        <v>0</v>
      </c>
      <c r="R36" s="65">
        <v>0</v>
      </c>
      <c r="S36" s="65">
        <v>0</v>
      </c>
      <c r="T36" s="65">
        <v>0</v>
      </c>
      <c r="U36" s="73">
        <v>47200</v>
      </c>
      <c r="V36" s="73">
        <f t="shared" si="2"/>
        <v>104548</v>
      </c>
      <c r="W36" s="65">
        <v>0.928</v>
      </c>
      <c r="X36" s="65">
        <v>0.928</v>
      </c>
      <c r="Y36" s="65">
        <v>0</v>
      </c>
      <c r="Z36" s="65">
        <v>0</v>
      </c>
      <c r="AA36" s="65">
        <v>0</v>
      </c>
      <c r="AB36" s="65">
        <v>0</v>
      </c>
      <c r="AC36" s="65">
        <v>0</v>
      </c>
      <c r="AD36" s="65">
        <v>0</v>
      </c>
      <c r="AE36" s="65">
        <v>0</v>
      </c>
      <c r="AF36" s="75">
        <v>23600</v>
      </c>
      <c r="AG36" s="75">
        <f t="shared" si="0"/>
        <v>21900.8</v>
      </c>
      <c r="AH36" s="79">
        <v>2976.96</v>
      </c>
      <c r="AI36" s="77">
        <f t="shared" si="1"/>
        <v>129425.76</v>
      </c>
    </row>
    <row r="37" s="4" customFormat="1" ht="34" customHeight="1" spans="1:35">
      <c r="A37" s="63" t="s">
        <v>57</v>
      </c>
      <c r="B37" s="59" t="s">
        <v>365</v>
      </c>
      <c r="C37" s="60" t="s">
        <v>374</v>
      </c>
      <c r="D37" s="64">
        <v>0.117</v>
      </c>
      <c r="E37" s="65">
        <v>0</v>
      </c>
      <c r="F37" s="65">
        <v>0</v>
      </c>
      <c r="G37" s="65">
        <v>0</v>
      </c>
      <c r="H37" s="65">
        <v>0</v>
      </c>
      <c r="I37" s="65">
        <v>0</v>
      </c>
      <c r="J37" s="65">
        <v>0</v>
      </c>
      <c r="K37" s="65">
        <v>0</v>
      </c>
      <c r="L37" s="65">
        <v>0</v>
      </c>
      <c r="M37" s="65">
        <v>0</v>
      </c>
      <c r="N37" s="65">
        <v>0</v>
      </c>
      <c r="O37" s="65">
        <v>0</v>
      </c>
      <c r="P37" s="65">
        <v>0</v>
      </c>
      <c r="Q37" s="65">
        <v>0</v>
      </c>
      <c r="R37" s="65">
        <v>0</v>
      </c>
      <c r="S37" s="65">
        <v>0</v>
      </c>
      <c r="T37" s="65">
        <v>0</v>
      </c>
      <c r="U37" s="73">
        <v>47200</v>
      </c>
      <c r="V37" s="73">
        <f t="shared" si="2"/>
        <v>0</v>
      </c>
      <c r="W37" s="65">
        <v>0.117</v>
      </c>
      <c r="X37" s="65">
        <v>0.117</v>
      </c>
      <c r="Y37" s="65">
        <v>0</v>
      </c>
      <c r="Z37" s="65">
        <v>0</v>
      </c>
      <c r="AA37" s="65">
        <v>0</v>
      </c>
      <c r="AB37" s="65">
        <v>0</v>
      </c>
      <c r="AC37" s="65">
        <v>0</v>
      </c>
      <c r="AD37" s="65">
        <v>0</v>
      </c>
      <c r="AE37" s="65">
        <v>0</v>
      </c>
      <c r="AF37" s="75">
        <v>23600</v>
      </c>
      <c r="AG37" s="75">
        <f t="shared" si="0"/>
        <v>2761.2</v>
      </c>
      <c r="AH37" s="79">
        <v>0</v>
      </c>
      <c r="AI37" s="77">
        <f t="shared" si="1"/>
        <v>2761.2</v>
      </c>
    </row>
    <row r="38" s="4" customFormat="1" ht="34" customHeight="1" spans="1:35">
      <c r="A38" s="63" t="s">
        <v>57</v>
      </c>
      <c r="B38" s="59" t="s">
        <v>365</v>
      </c>
      <c r="C38" s="60" t="s">
        <v>375</v>
      </c>
      <c r="D38" s="64">
        <v>4.865</v>
      </c>
      <c r="E38" s="65">
        <v>4.106</v>
      </c>
      <c r="F38" s="65">
        <v>3.621</v>
      </c>
      <c r="G38" s="65">
        <v>1.799</v>
      </c>
      <c r="H38" s="65">
        <v>1.822</v>
      </c>
      <c r="I38" s="65">
        <v>0</v>
      </c>
      <c r="J38" s="65">
        <v>0</v>
      </c>
      <c r="K38" s="65">
        <v>0.019</v>
      </c>
      <c r="L38" s="65">
        <v>0</v>
      </c>
      <c r="M38" s="65">
        <v>0.019</v>
      </c>
      <c r="N38" s="65">
        <v>0</v>
      </c>
      <c r="O38" s="65">
        <v>0.466</v>
      </c>
      <c r="P38" s="65">
        <v>0.385</v>
      </c>
      <c r="Q38" s="65">
        <v>0.081</v>
      </c>
      <c r="R38" s="65">
        <v>0</v>
      </c>
      <c r="S38" s="65">
        <v>0</v>
      </c>
      <c r="T38" s="65">
        <v>0</v>
      </c>
      <c r="U38" s="73">
        <v>47200</v>
      </c>
      <c r="V38" s="73">
        <f t="shared" si="2"/>
        <v>193803.2</v>
      </c>
      <c r="W38" s="65">
        <v>0.759</v>
      </c>
      <c r="X38" s="65">
        <v>0.759</v>
      </c>
      <c r="Y38" s="65">
        <v>0</v>
      </c>
      <c r="Z38" s="65">
        <v>0</v>
      </c>
      <c r="AA38" s="65">
        <v>0</v>
      </c>
      <c r="AB38" s="65">
        <v>0</v>
      </c>
      <c r="AC38" s="65">
        <v>0</v>
      </c>
      <c r="AD38" s="65">
        <v>0</v>
      </c>
      <c r="AE38" s="65">
        <v>0</v>
      </c>
      <c r="AF38" s="75">
        <v>23600</v>
      </c>
      <c r="AG38" s="75">
        <f t="shared" si="0"/>
        <v>17912.4</v>
      </c>
      <c r="AH38" s="79">
        <v>4957.824</v>
      </c>
      <c r="AI38" s="77">
        <f t="shared" si="1"/>
        <v>216673.424</v>
      </c>
    </row>
    <row r="39" s="4" customFormat="1" ht="34" customHeight="1" spans="1:35">
      <c r="A39" s="63" t="s">
        <v>57</v>
      </c>
      <c r="B39" s="59" t="s">
        <v>365</v>
      </c>
      <c r="C39" s="60" t="s">
        <v>376</v>
      </c>
      <c r="D39" s="64">
        <v>2.36</v>
      </c>
      <c r="E39" s="65">
        <v>2.36</v>
      </c>
      <c r="F39" s="65">
        <v>2.36</v>
      </c>
      <c r="G39" s="65">
        <v>1.554</v>
      </c>
      <c r="H39" s="65">
        <v>0.806</v>
      </c>
      <c r="I39" s="65">
        <v>0</v>
      </c>
      <c r="J39" s="65">
        <v>0</v>
      </c>
      <c r="K39" s="65">
        <v>0</v>
      </c>
      <c r="L39" s="65">
        <v>0</v>
      </c>
      <c r="M39" s="65">
        <v>0</v>
      </c>
      <c r="N39" s="65">
        <v>0</v>
      </c>
      <c r="O39" s="65">
        <v>0</v>
      </c>
      <c r="P39" s="65">
        <v>0</v>
      </c>
      <c r="Q39" s="65">
        <v>0</v>
      </c>
      <c r="R39" s="65">
        <v>0</v>
      </c>
      <c r="S39" s="65">
        <v>0</v>
      </c>
      <c r="T39" s="65">
        <v>0</v>
      </c>
      <c r="U39" s="73">
        <v>47200</v>
      </c>
      <c r="V39" s="73">
        <f t="shared" si="2"/>
        <v>111392</v>
      </c>
      <c r="W39" s="65">
        <v>0</v>
      </c>
      <c r="X39" s="65">
        <v>0</v>
      </c>
      <c r="Y39" s="65">
        <v>0</v>
      </c>
      <c r="Z39" s="65">
        <v>0</v>
      </c>
      <c r="AA39" s="65">
        <v>0</v>
      </c>
      <c r="AB39" s="65">
        <v>0</v>
      </c>
      <c r="AC39" s="65">
        <v>0</v>
      </c>
      <c r="AD39" s="65">
        <v>0</v>
      </c>
      <c r="AE39" s="65">
        <v>0</v>
      </c>
      <c r="AF39" s="75">
        <v>23600</v>
      </c>
      <c r="AG39" s="75">
        <f t="shared" si="0"/>
        <v>0</v>
      </c>
      <c r="AH39" s="79">
        <v>3171.84</v>
      </c>
      <c r="AI39" s="77">
        <f t="shared" si="1"/>
        <v>114563.84</v>
      </c>
    </row>
    <row r="40" s="4" customFormat="1" ht="34" customHeight="1" spans="1:35">
      <c r="A40" s="63" t="s">
        <v>57</v>
      </c>
      <c r="B40" s="59" t="s">
        <v>365</v>
      </c>
      <c r="C40" s="60" t="s">
        <v>377</v>
      </c>
      <c r="D40" s="64">
        <v>0.248</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73">
        <v>47200</v>
      </c>
      <c r="V40" s="73">
        <f t="shared" si="2"/>
        <v>0</v>
      </c>
      <c r="W40" s="65">
        <v>0.248</v>
      </c>
      <c r="X40" s="65">
        <v>0.248</v>
      </c>
      <c r="Y40" s="65">
        <v>0</v>
      </c>
      <c r="Z40" s="65">
        <v>0</v>
      </c>
      <c r="AA40" s="65">
        <v>0</v>
      </c>
      <c r="AB40" s="65">
        <v>0</v>
      </c>
      <c r="AC40" s="65">
        <v>0</v>
      </c>
      <c r="AD40" s="65">
        <v>0</v>
      </c>
      <c r="AE40" s="65">
        <v>0</v>
      </c>
      <c r="AF40" s="75">
        <v>23600</v>
      </c>
      <c r="AG40" s="75">
        <f t="shared" si="0"/>
        <v>5852.8</v>
      </c>
      <c r="AH40" s="79">
        <v>0</v>
      </c>
      <c r="AI40" s="77">
        <f t="shared" ref="AI40:AI71" si="3">V40+AG40+AH40</f>
        <v>5852.8</v>
      </c>
    </row>
    <row r="41" s="4" customFormat="1" ht="34" customHeight="1" spans="1:35">
      <c r="A41" s="63" t="s">
        <v>57</v>
      </c>
      <c r="B41" s="59" t="s">
        <v>365</v>
      </c>
      <c r="C41" s="60" t="s">
        <v>378</v>
      </c>
      <c r="D41" s="66">
        <v>14.441</v>
      </c>
      <c r="E41" s="67">
        <v>13.67</v>
      </c>
      <c r="F41" s="67">
        <v>3.373</v>
      </c>
      <c r="G41" s="67">
        <v>1.694</v>
      </c>
      <c r="H41" s="67">
        <v>1.679</v>
      </c>
      <c r="I41" s="67">
        <v>0</v>
      </c>
      <c r="J41" s="67">
        <v>0</v>
      </c>
      <c r="K41" s="67">
        <v>10.297</v>
      </c>
      <c r="L41" s="67">
        <v>10.297</v>
      </c>
      <c r="M41" s="65">
        <v>0</v>
      </c>
      <c r="N41" s="65">
        <v>0</v>
      </c>
      <c r="O41" s="65">
        <v>0</v>
      </c>
      <c r="P41" s="65">
        <v>0</v>
      </c>
      <c r="Q41" s="65">
        <v>0</v>
      </c>
      <c r="R41" s="65">
        <v>0</v>
      </c>
      <c r="S41" s="65">
        <v>0</v>
      </c>
      <c r="T41" s="65">
        <v>0</v>
      </c>
      <c r="U41" s="73">
        <v>47200</v>
      </c>
      <c r="V41" s="73">
        <f t="shared" si="2"/>
        <v>645224</v>
      </c>
      <c r="W41" s="67">
        <f>X41+Y41+Z41+AA41</f>
        <v>0.771</v>
      </c>
      <c r="X41" s="67">
        <v>0.771</v>
      </c>
      <c r="Y41" s="65">
        <v>0</v>
      </c>
      <c r="Z41" s="65">
        <v>0</v>
      </c>
      <c r="AA41" s="65">
        <v>0</v>
      </c>
      <c r="AB41" s="65">
        <v>0</v>
      </c>
      <c r="AC41" s="65">
        <v>0</v>
      </c>
      <c r="AD41" s="65">
        <v>0</v>
      </c>
      <c r="AE41" s="65">
        <v>0</v>
      </c>
      <c r="AF41" s="75">
        <v>23600</v>
      </c>
      <c r="AG41" s="75">
        <f t="shared" si="0"/>
        <v>18195.6</v>
      </c>
      <c r="AH41" s="79">
        <v>50869.812</v>
      </c>
      <c r="AI41" s="77">
        <f t="shared" si="3"/>
        <v>714289.412</v>
      </c>
    </row>
    <row r="42" s="4" customFormat="1" ht="34" customHeight="1" spans="1:35">
      <c r="A42" s="63" t="s">
        <v>57</v>
      </c>
      <c r="B42" s="59" t="s">
        <v>365</v>
      </c>
      <c r="C42" s="60" t="s">
        <v>379</v>
      </c>
      <c r="D42" s="64">
        <v>0.125</v>
      </c>
      <c r="E42" s="65">
        <v>0.125</v>
      </c>
      <c r="F42" s="65">
        <v>0.125</v>
      </c>
      <c r="G42" s="65">
        <v>0.125</v>
      </c>
      <c r="H42" s="65">
        <v>0</v>
      </c>
      <c r="I42" s="65">
        <v>0</v>
      </c>
      <c r="J42" s="65">
        <v>0</v>
      </c>
      <c r="K42" s="65">
        <v>0</v>
      </c>
      <c r="L42" s="65">
        <v>0</v>
      </c>
      <c r="M42" s="65">
        <v>0</v>
      </c>
      <c r="N42" s="65">
        <v>0</v>
      </c>
      <c r="O42" s="65">
        <v>0</v>
      </c>
      <c r="P42" s="65">
        <v>0</v>
      </c>
      <c r="Q42" s="65">
        <v>0</v>
      </c>
      <c r="R42" s="65">
        <v>0</v>
      </c>
      <c r="S42" s="65">
        <v>0</v>
      </c>
      <c r="T42" s="65">
        <v>0</v>
      </c>
      <c r="U42" s="73">
        <v>47200</v>
      </c>
      <c r="V42" s="73">
        <f t="shared" si="2"/>
        <v>5900</v>
      </c>
      <c r="W42" s="65">
        <v>0</v>
      </c>
      <c r="X42" s="65">
        <v>0</v>
      </c>
      <c r="Y42" s="65">
        <v>0</v>
      </c>
      <c r="Z42" s="65">
        <v>0</v>
      </c>
      <c r="AA42" s="65">
        <v>0</v>
      </c>
      <c r="AB42" s="65">
        <v>0</v>
      </c>
      <c r="AC42" s="65">
        <v>0</v>
      </c>
      <c r="AD42" s="65">
        <v>0</v>
      </c>
      <c r="AE42" s="65">
        <v>0</v>
      </c>
      <c r="AF42" s="75">
        <v>23600</v>
      </c>
      <c r="AG42" s="75">
        <f t="shared" si="0"/>
        <v>0</v>
      </c>
      <c r="AH42" s="79">
        <v>168</v>
      </c>
      <c r="AI42" s="77">
        <f t="shared" si="3"/>
        <v>6068</v>
      </c>
    </row>
    <row r="43" s="4" customFormat="1" ht="34" customHeight="1" spans="1:35">
      <c r="A43" s="63" t="s">
        <v>57</v>
      </c>
      <c r="B43" s="59" t="s">
        <v>365</v>
      </c>
      <c r="C43" s="60" t="s">
        <v>380</v>
      </c>
      <c r="D43" s="64">
        <v>0.015</v>
      </c>
      <c r="E43" s="65">
        <v>0.015</v>
      </c>
      <c r="F43" s="65">
        <v>0</v>
      </c>
      <c r="G43" s="65">
        <v>0</v>
      </c>
      <c r="H43" s="65">
        <v>0</v>
      </c>
      <c r="I43" s="65">
        <v>0</v>
      </c>
      <c r="J43" s="65">
        <v>0</v>
      </c>
      <c r="K43" s="65">
        <v>0</v>
      </c>
      <c r="L43" s="65">
        <v>0</v>
      </c>
      <c r="M43" s="65">
        <v>0</v>
      </c>
      <c r="N43" s="65">
        <v>0</v>
      </c>
      <c r="O43" s="65">
        <v>0.015</v>
      </c>
      <c r="P43" s="65">
        <v>0.015</v>
      </c>
      <c r="Q43" s="65">
        <v>0</v>
      </c>
      <c r="R43" s="65">
        <v>0</v>
      </c>
      <c r="S43" s="65">
        <v>0</v>
      </c>
      <c r="T43" s="65">
        <v>0</v>
      </c>
      <c r="U43" s="73">
        <v>47200</v>
      </c>
      <c r="V43" s="73">
        <f t="shared" si="2"/>
        <v>708</v>
      </c>
      <c r="W43" s="65">
        <v>0</v>
      </c>
      <c r="X43" s="65">
        <v>0</v>
      </c>
      <c r="Y43" s="65">
        <v>0</v>
      </c>
      <c r="Z43" s="65">
        <v>0</v>
      </c>
      <c r="AA43" s="65">
        <v>0</v>
      </c>
      <c r="AB43" s="65">
        <v>0</v>
      </c>
      <c r="AC43" s="65">
        <v>0</v>
      </c>
      <c r="AD43" s="65">
        <v>0</v>
      </c>
      <c r="AE43" s="65">
        <v>0</v>
      </c>
      <c r="AF43" s="75">
        <v>23600</v>
      </c>
      <c r="AG43" s="75">
        <f t="shared" si="0"/>
        <v>0</v>
      </c>
      <c r="AH43" s="79">
        <v>0</v>
      </c>
      <c r="AI43" s="77">
        <f t="shared" si="3"/>
        <v>708</v>
      </c>
    </row>
    <row r="44" s="4" customFormat="1" ht="34" customHeight="1" spans="1:35">
      <c r="A44" s="63" t="s">
        <v>57</v>
      </c>
      <c r="B44" s="59" t="s">
        <v>365</v>
      </c>
      <c r="C44" s="60" t="s">
        <v>381</v>
      </c>
      <c r="D44" s="64">
        <v>0.026</v>
      </c>
      <c r="E44" s="65">
        <v>0.026</v>
      </c>
      <c r="F44" s="65">
        <v>0</v>
      </c>
      <c r="G44" s="65">
        <v>0</v>
      </c>
      <c r="H44" s="65">
        <v>0</v>
      </c>
      <c r="I44" s="65">
        <v>0</v>
      </c>
      <c r="J44" s="65">
        <v>0</v>
      </c>
      <c r="K44" s="65">
        <v>0</v>
      </c>
      <c r="L44" s="65">
        <v>0</v>
      </c>
      <c r="M44" s="65">
        <v>0</v>
      </c>
      <c r="N44" s="65">
        <v>0</v>
      </c>
      <c r="O44" s="65">
        <v>0.026</v>
      </c>
      <c r="P44" s="65">
        <v>0.026</v>
      </c>
      <c r="Q44" s="65">
        <v>0</v>
      </c>
      <c r="R44" s="65">
        <v>0</v>
      </c>
      <c r="S44" s="65">
        <v>0</v>
      </c>
      <c r="T44" s="65">
        <v>0</v>
      </c>
      <c r="U44" s="73">
        <v>47200</v>
      </c>
      <c r="V44" s="73">
        <f t="shared" si="2"/>
        <v>1227.2</v>
      </c>
      <c r="W44" s="65">
        <v>0</v>
      </c>
      <c r="X44" s="65">
        <v>0</v>
      </c>
      <c r="Y44" s="65">
        <v>0</v>
      </c>
      <c r="Z44" s="65">
        <v>0</v>
      </c>
      <c r="AA44" s="65">
        <v>0</v>
      </c>
      <c r="AB44" s="65">
        <v>0</v>
      </c>
      <c r="AC44" s="65">
        <v>0</v>
      </c>
      <c r="AD44" s="65">
        <v>0</v>
      </c>
      <c r="AE44" s="65">
        <v>0</v>
      </c>
      <c r="AF44" s="75">
        <v>23600</v>
      </c>
      <c r="AG44" s="75">
        <f t="shared" si="0"/>
        <v>0</v>
      </c>
      <c r="AH44" s="79">
        <v>0</v>
      </c>
      <c r="AI44" s="77">
        <f t="shared" si="3"/>
        <v>1227.2</v>
      </c>
    </row>
    <row r="45" s="4" customFormat="1" ht="34" customHeight="1" spans="1:35">
      <c r="A45" s="63" t="s">
        <v>57</v>
      </c>
      <c r="B45" s="59" t="s">
        <v>365</v>
      </c>
      <c r="C45" s="60" t="s">
        <v>382</v>
      </c>
      <c r="D45" s="64">
        <v>1.033</v>
      </c>
      <c r="E45" s="65">
        <v>1.033</v>
      </c>
      <c r="F45" s="65">
        <v>1.033</v>
      </c>
      <c r="G45" s="65">
        <v>0</v>
      </c>
      <c r="H45" s="65">
        <v>1.033</v>
      </c>
      <c r="I45" s="65">
        <v>0</v>
      </c>
      <c r="J45" s="65">
        <v>0</v>
      </c>
      <c r="K45" s="65">
        <v>0</v>
      </c>
      <c r="L45" s="65">
        <v>0</v>
      </c>
      <c r="M45" s="65">
        <v>0</v>
      </c>
      <c r="N45" s="65">
        <v>0</v>
      </c>
      <c r="O45" s="65">
        <v>0</v>
      </c>
      <c r="P45" s="65">
        <v>0</v>
      </c>
      <c r="Q45" s="65">
        <v>0</v>
      </c>
      <c r="R45" s="65">
        <v>0</v>
      </c>
      <c r="S45" s="65">
        <v>0</v>
      </c>
      <c r="T45" s="65">
        <v>0</v>
      </c>
      <c r="U45" s="73">
        <v>47200</v>
      </c>
      <c r="V45" s="73">
        <f t="shared" si="2"/>
        <v>48757.6</v>
      </c>
      <c r="W45" s="65">
        <v>0</v>
      </c>
      <c r="X45" s="65">
        <v>0</v>
      </c>
      <c r="Y45" s="65">
        <v>0</v>
      </c>
      <c r="Z45" s="65">
        <v>0</v>
      </c>
      <c r="AA45" s="65">
        <v>0</v>
      </c>
      <c r="AB45" s="65">
        <v>0</v>
      </c>
      <c r="AC45" s="65">
        <v>0</v>
      </c>
      <c r="AD45" s="65">
        <v>0</v>
      </c>
      <c r="AE45" s="65">
        <v>0</v>
      </c>
      <c r="AF45" s="75">
        <v>23600</v>
      </c>
      <c r="AG45" s="75">
        <f t="shared" si="0"/>
        <v>0</v>
      </c>
      <c r="AH45" s="79">
        <v>1388.352</v>
      </c>
      <c r="AI45" s="77">
        <f t="shared" si="3"/>
        <v>50145.952</v>
      </c>
    </row>
    <row r="46" s="4" customFormat="1" ht="34" customHeight="1" spans="1:35">
      <c r="A46" s="63" t="s">
        <v>57</v>
      </c>
      <c r="B46" s="59" t="s">
        <v>365</v>
      </c>
      <c r="C46" s="60" t="s">
        <v>383</v>
      </c>
      <c r="D46" s="64">
        <v>2.097</v>
      </c>
      <c r="E46" s="65">
        <v>1.371</v>
      </c>
      <c r="F46" s="65">
        <v>1.31</v>
      </c>
      <c r="G46" s="65">
        <v>0.355</v>
      </c>
      <c r="H46" s="65">
        <v>0.955</v>
      </c>
      <c r="I46" s="65">
        <v>0</v>
      </c>
      <c r="J46" s="65">
        <v>0</v>
      </c>
      <c r="K46" s="65">
        <v>0</v>
      </c>
      <c r="L46" s="65">
        <v>0</v>
      </c>
      <c r="M46" s="65">
        <v>0</v>
      </c>
      <c r="N46" s="65">
        <v>0</v>
      </c>
      <c r="O46" s="65">
        <v>0.061</v>
      </c>
      <c r="P46" s="65">
        <v>0.061</v>
      </c>
      <c r="Q46" s="65">
        <v>0</v>
      </c>
      <c r="R46" s="65">
        <v>0</v>
      </c>
      <c r="S46" s="65">
        <v>0</v>
      </c>
      <c r="T46" s="65">
        <v>0</v>
      </c>
      <c r="U46" s="73">
        <v>47200</v>
      </c>
      <c r="V46" s="73">
        <f t="shared" si="2"/>
        <v>64711.2</v>
      </c>
      <c r="W46" s="65">
        <v>0.726</v>
      </c>
      <c r="X46" s="65">
        <v>0.726</v>
      </c>
      <c r="Y46" s="65">
        <v>0</v>
      </c>
      <c r="Z46" s="65">
        <v>0</v>
      </c>
      <c r="AA46" s="65">
        <v>0</v>
      </c>
      <c r="AB46" s="65">
        <v>0</v>
      </c>
      <c r="AC46" s="65">
        <v>0</v>
      </c>
      <c r="AD46" s="65">
        <v>0</v>
      </c>
      <c r="AE46" s="65">
        <v>0</v>
      </c>
      <c r="AF46" s="75">
        <v>23600</v>
      </c>
      <c r="AG46" s="75">
        <f t="shared" si="0"/>
        <v>17133.6</v>
      </c>
      <c r="AH46" s="79">
        <v>1760.64</v>
      </c>
      <c r="AI46" s="77">
        <f t="shared" si="3"/>
        <v>83605.44</v>
      </c>
    </row>
    <row r="47" s="4" customFormat="1" ht="34" customHeight="1" spans="1:35">
      <c r="A47" s="63" t="s">
        <v>57</v>
      </c>
      <c r="B47" s="59" t="s">
        <v>365</v>
      </c>
      <c r="C47" s="60" t="s">
        <v>384</v>
      </c>
      <c r="D47" s="64">
        <v>10.885</v>
      </c>
      <c r="E47" s="65">
        <v>10.885</v>
      </c>
      <c r="F47" s="65">
        <v>0.875</v>
      </c>
      <c r="G47" s="65">
        <v>0</v>
      </c>
      <c r="H47" s="65">
        <v>0.875</v>
      </c>
      <c r="I47" s="65">
        <v>0</v>
      </c>
      <c r="J47" s="65">
        <v>0</v>
      </c>
      <c r="K47" s="65">
        <v>10.01</v>
      </c>
      <c r="L47" s="65">
        <v>10.01</v>
      </c>
      <c r="M47" s="65">
        <v>0</v>
      </c>
      <c r="N47" s="65">
        <v>0</v>
      </c>
      <c r="O47" s="65">
        <v>0</v>
      </c>
      <c r="P47" s="65">
        <v>0</v>
      </c>
      <c r="Q47" s="65">
        <v>0</v>
      </c>
      <c r="R47" s="65">
        <v>0</v>
      </c>
      <c r="S47" s="65">
        <v>0</v>
      </c>
      <c r="T47" s="65">
        <v>0</v>
      </c>
      <c r="U47" s="73">
        <v>47200</v>
      </c>
      <c r="V47" s="73">
        <f t="shared" si="2"/>
        <v>513772</v>
      </c>
      <c r="W47" s="65">
        <v>0</v>
      </c>
      <c r="X47" s="65">
        <v>0</v>
      </c>
      <c r="Y47" s="65">
        <v>0</v>
      </c>
      <c r="Z47" s="65">
        <v>0</v>
      </c>
      <c r="AA47" s="65">
        <v>0</v>
      </c>
      <c r="AB47" s="65">
        <v>0</v>
      </c>
      <c r="AC47" s="65">
        <v>0</v>
      </c>
      <c r="AD47" s="65">
        <v>0</v>
      </c>
      <c r="AE47" s="65">
        <v>0</v>
      </c>
      <c r="AF47" s="75">
        <v>23600</v>
      </c>
      <c r="AG47" s="75">
        <f t="shared" si="0"/>
        <v>0</v>
      </c>
      <c r="AH47" s="79">
        <v>46221</v>
      </c>
      <c r="AI47" s="77">
        <f t="shared" si="3"/>
        <v>559993</v>
      </c>
    </row>
    <row r="48" s="4" customFormat="1" ht="34" customHeight="1" spans="1:35">
      <c r="A48" s="63" t="s">
        <v>57</v>
      </c>
      <c r="B48" s="59" t="s">
        <v>365</v>
      </c>
      <c r="C48" s="60" t="s">
        <v>385</v>
      </c>
      <c r="D48" s="64">
        <v>0.521</v>
      </c>
      <c r="E48" s="65">
        <v>0.521</v>
      </c>
      <c r="F48" s="65">
        <v>0.521</v>
      </c>
      <c r="G48" s="65">
        <v>0</v>
      </c>
      <c r="H48" s="65">
        <v>0.521</v>
      </c>
      <c r="I48" s="65">
        <v>0</v>
      </c>
      <c r="J48" s="65">
        <v>0</v>
      </c>
      <c r="K48" s="65">
        <v>0</v>
      </c>
      <c r="L48" s="65">
        <v>0</v>
      </c>
      <c r="M48" s="65">
        <v>0</v>
      </c>
      <c r="N48" s="65">
        <v>0</v>
      </c>
      <c r="O48" s="65">
        <v>0</v>
      </c>
      <c r="P48" s="65">
        <v>0</v>
      </c>
      <c r="Q48" s="65">
        <v>0</v>
      </c>
      <c r="R48" s="65">
        <v>0</v>
      </c>
      <c r="S48" s="65">
        <v>0</v>
      </c>
      <c r="T48" s="65">
        <v>0</v>
      </c>
      <c r="U48" s="73">
        <v>47200</v>
      </c>
      <c r="V48" s="73">
        <f t="shared" si="2"/>
        <v>24591.2</v>
      </c>
      <c r="W48" s="65">
        <v>0</v>
      </c>
      <c r="X48" s="65">
        <v>0</v>
      </c>
      <c r="Y48" s="65">
        <v>0</v>
      </c>
      <c r="Z48" s="65">
        <v>0</v>
      </c>
      <c r="AA48" s="65">
        <v>0</v>
      </c>
      <c r="AB48" s="65">
        <v>0</v>
      </c>
      <c r="AC48" s="65">
        <v>0</v>
      </c>
      <c r="AD48" s="65">
        <v>0</v>
      </c>
      <c r="AE48" s="65">
        <v>0</v>
      </c>
      <c r="AF48" s="75">
        <v>23600</v>
      </c>
      <c r="AG48" s="75">
        <f t="shared" si="0"/>
        <v>0</v>
      </c>
      <c r="AH48" s="79">
        <v>700.224</v>
      </c>
      <c r="AI48" s="77">
        <f t="shared" si="3"/>
        <v>25291.424</v>
      </c>
    </row>
    <row r="49" s="4" customFormat="1" ht="34" customHeight="1" spans="1:35">
      <c r="A49" s="63" t="s">
        <v>57</v>
      </c>
      <c r="B49" s="59" t="s">
        <v>365</v>
      </c>
      <c r="C49" s="60" t="s">
        <v>386</v>
      </c>
      <c r="D49" s="64">
        <v>2.269</v>
      </c>
      <c r="E49" s="65">
        <v>2.02</v>
      </c>
      <c r="F49" s="65">
        <v>2.02</v>
      </c>
      <c r="G49" s="65">
        <v>0</v>
      </c>
      <c r="H49" s="65">
        <v>2.02</v>
      </c>
      <c r="I49" s="65">
        <v>0</v>
      </c>
      <c r="J49" s="65">
        <v>0</v>
      </c>
      <c r="K49" s="65">
        <v>0</v>
      </c>
      <c r="L49" s="65">
        <v>0</v>
      </c>
      <c r="M49" s="65">
        <v>0</v>
      </c>
      <c r="N49" s="65">
        <v>0</v>
      </c>
      <c r="O49" s="65">
        <v>0</v>
      </c>
      <c r="P49" s="65">
        <v>0</v>
      </c>
      <c r="Q49" s="65">
        <v>0</v>
      </c>
      <c r="R49" s="65">
        <v>0</v>
      </c>
      <c r="S49" s="65">
        <v>0</v>
      </c>
      <c r="T49" s="65">
        <v>0</v>
      </c>
      <c r="U49" s="73">
        <v>47200</v>
      </c>
      <c r="V49" s="73">
        <f t="shared" si="2"/>
        <v>95344</v>
      </c>
      <c r="W49" s="65">
        <v>0.249</v>
      </c>
      <c r="X49" s="65">
        <v>0.249</v>
      </c>
      <c r="Y49" s="65">
        <v>0</v>
      </c>
      <c r="Z49" s="65">
        <v>0</v>
      </c>
      <c r="AA49" s="65">
        <v>0</v>
      </c>
      <c r="AB49" s="65">
        <v>0</v>
      </c>
      <c r="AC49" s="65">
        <v>0</v>
      </c>
      <c r="AD49" s="65">
        <v>0</v>
      </c>
      <c r="AE49" s="65">
        <v>0</v>
      </c>
      <c r="AF49" s="75">
        <v>23600</v>
      </c>
      <c r="AG49" s="75">
        <f t="shared" si="0"/>
        <v>5876.4</v>
      </c>
      <c r="AH49" s="79">
        <v>2714.88</v>
      </c>
      <c r="AI49" s="77">
        <f t="shared" si="3"/>
        <v>103935.28</v>
      </c>
    </row>
    <row r="50" s="4" customFormat="1" ht="34" customHeight="1" spans="1:35">
      <c r="A50" s="63" t="s">
        <v>57</v>
      </c>
      <c r="B50" s="59" t="s">
        <v>365</v>
      </c>
      <c r="C50" s="60" t="s">
        <v>387</v>
      </c>
      <c r="D50" s="64">
        <v>0.127</v>
      </c>
      <c r="E50" s="65">
        <v>0</v>
      </c>
      <c r="F50" s="65">
        <v>0</v>
      </c>
      <c r="G50" s="65">
        <v>0</v>
      </c>
      <c r="H50" s="65">
        <v>0</v>
      </c>
      <c r="I50" s="65">
        <v>0</v>
      </c>
      <c r="J50" s="65">
        <v>0</v>
      </c>
      <c r="K50" s="65">
        <v>0</v>
      </c>
      <c r="L50" s="65">
        <v>0</v>
      </c>
      <c r="M50" s="65">
        <v>0</v>
      </c>
      <c r="N50" s="65">
        <v>0</v>
      </c>
      <c r="O50" s="65">
        <v>0</v>
      </c>
      <c r="P50" s="65">
        <v>0</v>
      </c>
      <c r="Q50" s="65">
        <v>0</v>
      </c>
      <c r="R50" s="65">
        <v>0</v>
      </c>
      <c r="S50" s="65">
        <v>0</v>
      </c>
      <c r="T50" s="65">
        <v>0</v>
      </c>
      <c r="U50" s="73">
        <v>47200</v>
      </c>
      <c r="V50" s="73">
        <f t="shared" si="2"/>
        <v>0</v>
      </c>
      <c r="W50" s="65">
        <v>0.127</v>
      </c>
      <c r="X50" s="65">
        <v>0.127</v>
      </c>
      <c r="Y50" s="65">
        <v>0</v>
      </c>
      <c r="Z50" s="65">
        <v>0</v>
      </c>
      <c r="AA50" s="65">
        <v>0</v>
      </c>
      <c r="AB50" s="65">
        <v>0</v>
      </c>
      <c r="AC50" s="65">
        <v>0</v>
      </c>
      <c r="AD50" s="65">
        <v>0</v>
      </c>
      <c r="AE50" s="65">
        <v>0</v>
      </c>
      <c r="AF50" s="75">
        <v>23600</v>
      </c>
      <c r="AG50" s="75">
        <f t="shared" si="0"/>
        <v>2997.2</v>
      </c>
      <c r="AH50" s="79">
        <v>0</v>
      </c>
      <c r="AI50" s="77">
        <f t="shared" si="3"/>
        <v>2997.2</v>
      </c>
    </row>
    <row r="51" s="4" customFormat="1" ht="34" customHeight="1" spans="1:35">
      <c r="A51" s="63" t="s">
        <v>57</v>
      </c>
      <c r="B51" s="59" t="s">
        <v>365</v>
      </c>
      <c r="C51" s="60" t="s">
        <v>388</v>
      </c>
      <c r="D51" s="64">
        <v>6.901</v>
      </c>
      <c r="E51" s="65">
        <v>6.901</v>
      </c>
      <c r="F51" s="65">
        <v>0</v>
      </c>
      <c r="G51" s="65">
        <v>0</v>
      </c>
      <c r="H51" s="65">
        <v>0</v>
      </c>
      <c r="I51" s="65">
        <v>0</v>
      </c>
      <c r="J51" s="65">
        <v>0</v>
      </c>
      <c r="K51" s="65">
        <v>6.901</v>
      </c>
      <c r="L51" s="65">
        <v>6.901</v>
      </c>
      <c r="M51" s="65">
        <v>0</v>
      </c>
      <c r="N51" s="65">
        <v>0</v>
      </c>
      <c r="O51" s="65">
        <v>0</v>
      </c>
      <c r="P51" s="65">
        <v>0</v>
      </c>
      <c r="Q51" s="65">
        <v>0</v>
      </c>
      <c r="R51" s="65">
        <v>0</v>
      </c>
      <c r="S51" s="65">
        <v>0</v>
      </c>
      <c r="T51" s="65">
        <v>0</v>
      </c>
      <c r="U51" s="73">
        <v>47200</v>
      </c>
      <c r="V51" s="73">
        <f t="shared" si="2"/>
        <v>325727.2</v>
      </c>
      <c r="W51" s="65">
        <v>0</v>
      </c>
      <c r="X51" s="65">
        <v>0</v>
      </c>
      <c r="Y51" s="65">
        <v>0</v>
      </c>
      <c r="Z51" s="65">
        <v>0</v>
      </c>
      <c r="AA51" s="65">
        <v>0</v>
      </c>
      <c r="AB51" s="65">
        <v>0</v>
      </c>
      <c r="AC51" s="65">
        <v>0</v>
      </c>
      <c r="AD51" s="65">
        <v>0</v>
      </c>
      <c r="AE51" s="65">
        <v>0</v>
      </c>
      <c r="AF51" s="75">
        <v>23600</v>
      </c>
      <c r="AG51" s="75">
        <f t="shared" si="0"/>
        <v>0</v>
      </c>
      <c r="AH51" s="79">
        <v>31054.5</v>
      </c>
      <c r="AI51" s="77">
        <f t="shared" si="3"/>
        <v>356781.7</v>
      </c>
    </row>
    <row r="52" s="4" customFormat="1" ht="34" customHeight="1" spans="1:35">
      <c r="A52" s="63" t="s">
        <v>57</v>
      </c>
      <c r="B52" s="59" t="s">
        <v>365</v>
      </c>
      <c r="C52" s="60" t="s">
        <v>389</v>
      </c>
      <c r="D52" s="64">
        <v>0.202</v>
      </c>
      <c r="E52" s="65">
        <v>0.202</v>
      </c>
      <c r="F52" s="65">
        <v>0</v>
      </c>
      <c r="G52" s="65">
        <v>0</v>
      </c>
      <c r="H52" s="65">
        <v>0</v>
      </c>
      <c r="I52" s="65">
        <v>0</v>
      </c>
      <c r="J52" s="65">
        <v>0</v>
      </c>
      <c r="K52" s="65">
        <v>0.202</v>
      </c>
      <c r="L52" s="65">
        <v>0.202</v>
      </c>
      <c r="M52" s="65">
        <v>0</v>
      </c>
      <c r="N52" s="65">
        <v>0</v>
      </c>
      <c r="O52" s="65">
        <v>0</v>
      </c>
      <c r="P52" s="65">
        <v>0</v>
      </c>
      <c r="Q52" s="65">
        <v>0</v>
      </c>
      <c r="R52" s="65">
        <v>0</v>
      </c>
      <c r="S52" s="65">
        <v>0</v>
      </c>
      <c r="T52" s="65">
        <v>0</v>
      </c>
      <c r="U52" s="73">
        <v>47200</v>
      </c>
      <c r="V52" s="73">
        <f t="shared" si="2"/>
        <v>9534.4</v>
      </c>
      <c r="W52" s="65">
        <v>0</v>
      </c>
      <c r="X52" s="65">
        <v>0</v>
      </c>
      <c r="Y52" s="65">
        <v>0</v>
      </c>
      <c r="Z52" s="65">
        <v>0</v>
      </c>
      <c r="AA52" s="65">
        <v>0</v>
      </c>
      <c r="AB52" s="65">
        <v>0</v>
      </c>
      <c r="AC52" s="65">
        <v>0</v>
      </c>
      <c r="AD52" s="65">
        <v>0</v>
      </c>
      <c r="AE52" s="65">
        <v>0</v>
      </c>
      <c r="AF52" s="75">
        <v>23600</v>
      </c>
      <c r="AG52" s="75">
        <f t="shared" si="0"/>
        <v>0</v>
      </c>
      <c r="AH52" s="79">
        <v>909</v>
      </c>
      <c r="AI52" s="77">
        <f t="shared" si="3"/>
        <v>10443.4</v>
      </c>
    </row>
    <row r="53" s="4" customFormat="1" ht="34" customHeight="1" spans="1:35">
      <c r="A53" s="63" t="s">
        <v>57</v>
      </c>
      <c r="B53" s="59" t="s">
        <v>365</v>
      </c>
      <c r="C53" s="60" t="s">
        <v>390</v>
      </c>
      <c r="D53" s="64">
        <v>4.156</v>
      </c>
      <c r="E53" s="65">
        <v>4.156</v>
      </c>
      <c r="F53" s="65">
        <v>0.563</v>
      </c>
      <c r="G53" s="65">
        <v>0</v>
      </c>
      <c r="H53" s="65">
        <v>0.563</v>
      </c>
      <c r="I53" s="65">
        <v>0</v>
      </c>
      <c r="J53" s="65">
        <v>0</v>
      </c>
      <c r="K53" s="65">
        <v>3.593</v>
      </c>
      <c r="L53" s="65">
        <v>3.593</v>
      </c>
      <c r="M53" s="65">
        <v>0</v>
      </c>
      <c r="N53" s="65">
        <v>0</v>
      </c>
      <c r="O53" s="65">
        <v>0</v>
      </c>
      <c r="P53" s="65">
        <v>0</v>
      </c>
      <c r="Q53" s="65">
        <v>0</v>
      </c>
      <c r="R53" s="65">
        <v>0</v>
      </c>
      <c r="S53" s="65">
        <v>0</v>
      </c>
      <c r="T53" s="65">
        <v>0</v>
      </c>
      <c r="U53" s="73">
        <v>47200</v>
      </c>
      <c r="V53" s="73">
        <f t="shared" si="2"/>
        <v>196163.2</v>
      </c>
      <c r="W53" s="65">
        <v>0</v>
      </c>
      <c r="X53" s="65">
        <v>0</v>
      </c>
      <c r="Y53" s="65">
        <v>0</v>
      </c>
      <c r="Z53" s="65">
        <v>0</v>
      </c>
      <c r="AA53" s="65">
        <v>0</v>
      </c>
      <c r="AB53" s="65">
        <v>0</v>
      </c>
      <c r="AC53" s="65">
        <v>0</v>
      </c>
      <c r="AD53" s="65">
        <v>0</v>
      </c>
      <c r="AE53" s="65">
        <v>0</v>
      </c>
      <c r="AF53" s="75">
        <v>23600</v>
      </c>
      <c r="AG53" s="75">
        <f t="shared" si="0"/>
        <v>0</v>
      </c>
      <c r="AH53" s="79">
        <v>16925.172</v>
      </c>
      <c r="AI53" s="77">
        <f t="shared" si="3"/>
        <v>213088.372</v>
      </c>
    </row>
    <row r="54" s="4" customFormat="1" ht="34" customHeight="1" spans="1:35">
      <c r="A54" s="63" t="s">
        <v>57</v>
      </c>
      <c r="B54" s="59" t="s">
        <v>365</v>
      </c>
      <c r="C54" s="60" t="s">
        <v>391</v>
      </c>
      <c r="D54" s="64">
        <v>4.61</v>
      </c>
      <c r="E54" s="65">
        <v>4.61</v>
      </c>
      <c r="F54" s="65">
        <v>0</v>
      </c>
      <c r="G54" s="65">
        <v>0</v>
      </c>
      <c r="H54" s="65">
        <v>0</v>
      </c>
      <c r="I54" s="65">
        <v>0</v>
      </c>
      <c r="J54" s="65">
        <v>0</v>
      </c>
      <c r="K54" s="65">
        <v>4.61</v>
      </c>
      <c r="L54" s="65">
        <v>4.61</v>
      </c>
      <c r="M54" s="65">
        <v>0</v>
      </c>
      <c r="N54" s="65">
        <v>0</v>
      </c>
      <c r="O54" s="65">
        <v>0</v>
      </c>
      <c r="P54" s="65">
        <v>0</v>
      </c>
      <c r="Q54" s="65">
        <v>0</v>
      </c>
      <c r="R54" s="65">
        <v>0</v>
      </c>
      <c r="S54" s="65">
        <v>0</v>
      </c>
      <c r="T54" s="65">
        <v>0</v>
      </c>
      <c r="U54" s="73">
        <v>47200</v>
      </c>
      <c r="V54" s="73">
        <f t="shared" si="2"/>
        <v>217592</v>
      </c>
      <c r="W54" s="65">
        <v>0</v>
      </c>
      <c r="X54" s="65">
        <v>0</v>
      </c>
      <c r="Y54" s="65">
        <v>0</v>
      </c>
      <c r="Z54" s="65">
        <v>0</v>
      </c>
      <c r="AA54" s="65">
        <v>0</v>
      </c>
      <c r="AB54" s="65">
        <v>0</v>
      </c>
      <c r="AC54" s="65">
        <v>0</v>
      </c>
      <c r="AD54" s="65">
        <v>0</v>
      </c>
      <c r="AE54" s="65">
        <v>0</v>
      </c>
      <c r="AF54" s="75">
        <v>23600</v>
      </c>
      <c r="AG54" s="75">
        <f t="shared" si="0"/>
        <v>0</v>
      </c>
      <c r="AH54" s="79">
        <v>20745</v>
      </c>
      <c r="AI54" s="77">
        <f t="shared" si="3"/>
        <v>238337</v>
      </c>
    </row>
    <row r="55" s="4" customFormat="1" ht="34" customHeight="1" spans="1:35">
      <c r="A55" s="63" t="s">
        <v>57</v>
      </c>
      <c r="B55" s="59" t="s">
        <v>365</v>
      </c>
      <c r="C55" s="60" t="s">
        <v>392</v>
      </c>
      <c r="D55" s="64">
        <v>1.056</v>
      </c>
      <c r="E55" s="65">
        <v>1.056</v>
      </c>
      <c r="F55" s="65">
        <v>0.841</v>
      </c>
      <c r="G55" s="65">
        <v>0</v>
      </c>
      <c r="H55" s="65">
        <v>0.841</v>
      </c>
      <c r="I55" s="65">
        <v>0</v>
      </c>
      <c r="J55" s="65">
        <v>0</v>
      </c>
      <c r="K55" s="65">
        <v>0.215</v>
      </c>
      <c r="L55" s="65">
        <v>0.215</v>
      </c>
      <c r="M55" s="65">
        <v>0</v>
      </c>
      <c r="N55" s="65">
        <v>0</v>
      </c>
      <c r="O55" s="65">
        <v>0</v>
      </c>
      <c r="P55" s="65">
        <v>0</v>
      </c>
      <c r="Q55" s="65">
        <v>0</v>
      </c>
      <c r="R55" s="65">
        <v>0</v>
      </c>
      <c r="S55" s="65">
        <v>0</v>
      </c>
      <c r="T55" s="65">
        <v>0</v>
      </c>
      <c r="U55" s="73">
        <v>47200</v>
      </c>
      <c r="V55" s="73">
        <f t="shared" si="2"/>
        <v>49843.2</v>
      </c>
      <c r="W55" s="65">
        <v>0</v>
      </c>
      <c r="X55" s="65">
        <v>0</v>
      </c>
      <c r="Y55" s="65">
        <v>0</v>
      </c>
      <c r="Z55" s="65">
        <v>0</v>
      </c>
      <c r="AA55" s="65">
        <v>0</v>
      </c>
      <c r="AB55" s="65">
        <v>0</v>
      </c>
      <c r="AC55" s="65">
        <v>0</v>
      </c>
      <c r="AD55" s="65">
        <v>0</v>
      </c>
      <c r="AE55" s="65">
        <v>0</v>
      </c>
      <c r="AF55" s="75">
        <v>23600</v>
      </c>
      <c r="AG55" s="75">
        <f t="shared" si="0"/>
        <v>0</v>
      </c>
      <c r="AH55" s="79">
        <v>2097.804</v>
      </c>
      <c r="AI55" s="77">
        <f t="shared" si="3"/>
        <v>51941.004</v>
      </c>
    </row>
    <row r="56" s="4" customFormat="1" ht="34" customHeight="1" spans="1:35">
      <c r="A56" s="63" t="s">
        <v>57</v>
      </c>
      <c r="B56" s="59" t="s">
        <v>365</v>
      </c>
      <c r="C56" s="60" t="s">
        <v>393</v>
      </c>
      <c r="D56" s="64">
        <v>0.295</v>
      </c>
      <c r="E56" s="65">
        <v>0.295</v>
      </c>
      <c r="F56" s="65">
        <v>0.295</v>
      </c>
      <c r="G56" s="65">
        <v>0</v>
      </c>
      <c r="H56" s="65">
        <v>0.295</v>
      </c>
      <c r="I56" s="65">
        <v>0</v>
      </c>
      <c r="J56" s="65">
        <v>0</v>
      </c>
      <c r="K56" s="65">
        <v>0</v>
      </c>
      <c r="L56" s="65">
        <v>0</v>
      </c>
      <c r="M56" s="65">
        <v>0</v>
      </c>
      <c r="N56" s="65">
        <v>0</v>
      </c>
      <c r="O56" s="65">
        <v>0</v>
      </c>
      <c r="P56" s="65">
        <v>0</v>
      </c>
      <c r="Q56" s="65">
        <v>0</v>
      </c>
      <c r="R56" s="65">
        <v>0</v>
      </c>
      <c r="S56" s="65">
        <v>0</v>
      </c>
      <c r="T56" s="65">
        <v>0</v>
      </c>
      <c r="U56" s="73">
        <v>47200</v>
      </c>
      <c r="V56" s="73">
        <f t="shared" si="2"/>
        <v>13924</v>
      </c>
      <c r="W56" s="65">
        <v>0</v>
      </c>
      <c r="X56" s="65">
        <v>0</v>
      </c>
      <c r="Y56" s="65">
        <v>0</v>
      </c>
      <c r="Z56" s="65">
        <v>0</v>
      </c>
      <c r="AA56" s="65">
        <v>0</v>
      </c>
      <c r="AB56" s="65">
        <v>0</v>
      </c>
      <c r="AC56" s="65">
        <v>0</v>
      </c>
      <c r="AD56" s="65">
        <v>0</v>
      </c>
      <c r="AE56" s="65">
        <v>0</v>
      </c>
      <c r="AF56" s="75">
        <v>23600</v>
      </c>
      <c r="AG56" s="75">
        <f t="shared" si="0"/>
        <v>0</v>
      </c>
      <c r="AH56" s="79">
        <v>396.48</v>
      </c>
      <c r="AI56" s="77">
        <f t="shared" si="3"/>
        <v>14320.48</v>
      </c>
    </row>
    <row r="57" s="4" customFormat="1" ht="34" customHeight="1" spans="1:35">
      <c r="A57" s="63" t="s">
        <v>57</v>
      </c>
      <c r="B57" s="59" t="s">
        <v>365</v>
      </c>
      <c r="C57" s="60" t="s">
        <v>394</v>
      </c>
      <c r="D57" s="64">
        <v>0.676</v>
      </c>
      <c r="E57" s="65">
        <v>0.676</v>
      </c>
      <c r="F57" s="65">
        <v>0</v>
      </c>
      <c r="G57" s="65">
        <v>0</v>
      </c>
      <c r="H57" s="65">
        <v>0</v>
      </c>
      <c r="I57" s="65">
        <v>0</v>
      </c>
      <c r="J57" s="65">
        <v>0</v>
      </c>
      <c r="K57" s="65">
        <v>0.676</v>
      </c>
      <c r="L57" s="65">
        <v>0.676</v>
      </c>
      <c r="M57" s="65">
        <v>0</v>
      </c>
      <c r="N57" s="65">
        <v>0</v>
      </c>
      <c r="O57" s="65">
        <v>0</v>
      </c>
      <c r="P57" s="65">
        <v>0</v>
      </c>
      <c r="Q57" s="65">
        <v>0</v>
      </c>
      <c r="R57" s="65">
        <v>0</v>
      </c>
      <c r="S57" s="65">
        <v>0</v>
      </c>
      <c r="T57" s="65">
        <v>0</v>
      </c>
      <c r="U57" s="73">
        <v>47200</v>
      </c>
      <c r="V57" s="73">
        <f t="shared" si="2"/>
        <v>31907.2</v>
      </c>
      <c r="W57" s="65">
        <v>0</v>
      </c>
      <c r="X57" s="65">
        <v>0</v>
      </c>
      <c r="Y57" s="65">
        <v>0</v>
      </c>
      <c r="Z57" s="65">
        <v>0</v>
      </c>
      <c r="AA57" s="65">
        <v>0</v>
      </c>
      <c r="AB57" s="65">
        <v>0</v>
      </c>
      <c r="AC57" s="65">
        <v>0</v>
      </c>
      <c r="AD57" s="65">
        <v>0</v>
      </c>
      <c r="AE57" s="65">
        <v>0</v>
      </c>
      <c r="AF57" s="75">
        <v>23600</v>
      </c>
      <c r="AG57" s="75">
        <f t="shared" si="0"/>
        <v>0</v>
      </c>
      <c r="AH57" s="79">
        <v>3042</v>
      </c>
      <c r="AI57" s="77">
        <f t="shared" si="3"/>
        <v>34949.2</v>
      </c>
    </row>
    <row r="58" s="4" customFormat="1" ht="34" customHeight="1" spans="1:35">
      <c r="A58" s="63" t="s">
        <v>57</v>
      </c>
      <c r="B58" s="59" t="s">
        <v>365</v>
      </c>
      <c r="C58" s="60" t="s">
        <v>395</v>
      </c>
      <c r="D58" s="64">
        <v>4.008</v>
      </c>
      <c r="E58" s="65">
        <v>4.008</v>
      </c>
      <c r="F58" s="65">
        <v>1.758</v>
      </c>
      <c r="G58" s="65">
        <v>0</v>
      </c>
      <c r="H58" s="65">
        <v>1.758</v>
      </c>
      <c r="I58" s="65">
        <v>0</v>
      </c>
      <c r="J58" s="65">
        <v>0</v>
      </c>
      <c r="K58" s="65">
        <v>2.25</v>
      </c>
      <c r="L58" s="65">
        <v>2.25</v>
      </c>
      <c r="M58" s="65">
        <v>0</v>
      </c>
      <c r="N58" s="65">
        <v>0</v>
      </c>
      <c r="O58" s="65">
        <v>0</v>
      </c>
      <c r="P58" s="65">
        <v>0</v>
      </c>
      <c r="Q58" s="65">
        <v>0</v>
      </c>
      <c r="R58" s="65">
        <v>0</v>
      </c>
      <c r="S58" s="65">
        <v>0</v>
      </c>
      <c r="T58" s="65">
        <v>0</v>
      </c>
      <c r="U58" s="73">
        <v>47200</v>
      </c>
      <c r="V58" s="73">
        <f t="shared" si="2"/>
        <v>189177.6</v>
      </c>
      <c r="W58" s="65">
        <v>0</v>
      </c>
      <c r="X58" s="65">
        <v>0</v>
      </c>
      <c r="Y58" s="65">
        <v>0</v>
      </c>
      <c r="Z58" s="65">
        <v>0</v>
      </c>
      <c r="AA58" s="65">
        <v>0</v>
      </c>
      <c r="AB58" s="65">
        <v>0</v>
      </c>
      <c r="AC58" s="65">
        <v>0</v>
      </c>
      <c r="AD58" s="65">
        <v>0</v>
      </c>
      <c r="AE58" s="65">
        <v>0</v>
      </c>
      <c r="AF58" s="75">
        <v>23600</v>
      </c>
      <c r="AG58" s="75">
        <f t="shared" si="0"/>
        <v>0</v>
      </c>
      <c r="AH58" s="79">
        <v>12487.752</v>
      </c>
      <c r="AI58" s="77">
        <f t="shared" si="3"/>
        <v>201665.352</v>
      </c>
    </row>
    <row r="59" s="4" customFormat="1" ht="34" customHeight="1" spans="1:35">
      <c r="A59" s="63" t="s">
        <v>57</v>
      </c>
      <c r="B59" s="59" t="s">
        <v>365</v>
      </c>
      <c r="C59" s="60" t="s">
        <v>396</v>
      </c>
      <c r="D59" s="64">
        <v>7.511</v>
      </c>
      <c r="E59" s="65">
        <v>7.511</v>
      </c>
      <c r="F59" s="65">
        <v>0.806</v>
      </c>
      <c r="G59" s="65">
        <v>0.162</v>
      </c>
      <c r="H59" s="65">
        <v>0.644</v>
      </c>
      <c r="I59" s="65">
        <v>0</v>
      </c>
      <c r="J59" s="65">
        <v>0</v>
      </c>
      <c r="K59" s="65">
        <v>6.393</v>
      </c>
      <c r="L59" s="65">
        <v>6.393</v>
      </c>
      <c r="M59" s="65">
        <v>0</v>
      </c>
      <c r="N59" s="65">
        <v>0</v>
      </c>
      <c r="O59" s="65">
        <v>0.312</v>
      </c>
      <c r="P59" s="65">
        <v>0.312</v>
      </c>
      <c r="Q59" s="65">
        <v>0</v>
      </c>
      <c r="R59" s="65">
        <v>0</v>
      </c>
      <c r="S59" s="65">
        <v>0</v>
      </c>
      <c r="T59" s="65">
        <v>0</v>
      </c>
      <c r="U59" s="73">
        <v>47200</v>
      </c>
      <c r="V59" s="73">
        <f t="shared" si="2"/>
        <v>354519.2</v>
      </c>
      <c r="W59" s="65">
        <v>0</v>
      </c>
      <c r="X59" s="65">
        <v>0</v>
      </c>
      <c r="Y59" s="65">
        <v>0</v>
      </c>
      <c r="Z59" s="65">
        <v>0</v>
      </c>
      <c r="AA59" s="65">
        <v>0</v>
      </c>
      <c r="AB59" s="65">
        <v>0</v>
      </c>
      <c r="AC59" s="65">
        <v>0</v>
      </c>
      <c r="AD59" s="65">
        <v>0</v>
      </c>
      <c r="AE59" s="65">
        <v>0</v>
      </c>
      <c r="AF59" s="75">
        <v>23600</v>
      </c>
      <c r="AG59" s="75">
        <f t="shared" si="0"/>
        <v>0</v>
      </c>
      <c r="AH59" s="79">
        <v>29851.764</v>
      </c>
      <c r="AI59" s="77">
        <f t="shared" si="3"/>
        <v>384370.964</v>
      </c>
    </row>
    <row r="60" s="4" customFormat="1" ht="34" customHeight="1" spans="1:35">
      <c r="A60" s="63" t="s">
        <v>57</v>
      </c>
      <c r="B60" s="59" t="s">
        <v>365</v>
      </c>
      <c r="C60" s="60" t="s">
        <v>108</v>
      </c>
      <c r="D60" s="64">
        <v>2.795</v>
      </c>
      <c r="E60" s="65">
        <v>2.795</v>
      </c>
      <c r="F60" s="65">
        <v>2.736</v>
      </c>
      <c r="G60" s="65">
        <v>0.851</v>
      </c>
      <c r="H60" s="65">
        <v>1.885</v>
      </c>
      <c r="I60" s="65">
        <v>0</v>
      </c>
      <c r="J60" s="65">
        <v>0</v>
      </c>
      <c r="K60" s="65">
        <v>0.059</v>
      </c>
      <c r="L60" s="65">
        <v>0</v>
      </c>
      <c r="M60" s="65">
        <v>0.059</v>
      </c>
      <c r="N60" s="65">
        <v>0</v>
      </c>
      <c r="O60" s="65">
        <v>0</v>
      </c>
      <c r="P60" s="65">
        <v>0</v>
      </c>
      <c r="Q60" s="65">
        <v>0</v>
      </c>
      <c r="R60" s="65">
        <v>0</v>
      </c>
      <c r="S60" s="65">
        <v>0</v>
      </c>
      <c r="T60" s="65">
        <v>0</v>
      </c>
      <c r="U60" s="73">
        <v>47200</v>
      </c>
      <c r="V60" s="73">
        <f t="shared" si="2"/>
        <v>131924</v>
      </c>
      <c r="W60" s="65">
        <v>0</v>
      </c>
      <c r="X60" s="65">
        <v>0</v>
      </c>
      <c r="Y60" s="65">
        <v>0</v>
      </c>
      <c r="Z60" s="65">
        <v>0</v>
      </c>
      <c r="AA60" s="65">
        <v>0</v>
      </c>
      <c r="AB60" s="65">
        <v>0</v>
      </c>
      <c r="AC60" s="65">
        <v>0</v>
      </c>
      <c r="AD60" s="65">
        <v>0</v>
      </c>
      <c r="AE60" s="65">
        <v>0</v>
      </c>
      <c r="AF60" s="75">
        <v>23600</v>
      </c>
      <c r="AG60" s="75">
        <f t="shared" si="0"/>
        <v>0</v>
      </c>
      <c r="AH60" s="79">
        <v>3960.384</v>
      </c>
      <c r="AI60" s="77">
        <f t="shared" si="3"/>
        <v>135884.384</v>
      </c>
    </row>
    <row r="61" s="4" customFormat="1" ht="34" customHeight="1" spans="1:35">
      <c r="A61" s="63" t="s">
        <v>57</v>
      </c>
      <c r="B61" s="59" t="s">
        <v>365</v>
      </c>
      <c r="C61" s="60" t="s">
        <v>397</v>
      </c>
      <c r="D61" s="64">
        <v>0.092</v>
      </c>
      <c r="E61" s="65">
        <v>0.092</v>
      </c>
      <c r="F61" s="65">
        <v>0</v>
      </c>
      <c r="G61" s="65">
        <v>0</v>
      </c>
      <c r="H61" s="65">
        <v>0</v>
      </c>
      <c r="I61" s="65">
        <v>0</v>
      </c>
      <c r="J61" s="65">
        <v>0</v>
      </c>
      <c r="K61" s="65">
        <v>0.092</v>
      </c>
      <c r="L61" s="65">
        <v>0.092</v>
      </c>
      <c r="M61" s="65">
        <v>0</v>
      </c>
      <c r="N61" s="65">
        <v>0</v>
      </c>
      <c r="O61" s="65">
        <v>0</v>
      </c>
      <c r="P61" s="65">
        <v>0</v>
      </c>
      <c r="Q61" s="65">
        <v>0</v>
      </c>
      <c r="R61" s="65">
        <v>0</v>
      </c>
      <c r="S61" s="65">
        <v>0</v>
      </c>
      <c r="T61" s="65">
        <v>0</v>
      </c>
      <c r="U61" s="73">
        <v>47200</v>
      </c>
      <c r="V61" s="73">
        <f t="shared" si="2"/>
        <v>4342.4</v>
      </c>
      <c r="W61" s="65">
        <v>0</v>
      </c>
      <c r="X61" s="65">
        <v>0</v>
      </c>
      <c r="Y61" s="65">
        <v>0</v>
      </c>
      <c r="Z61" s="65">
        <v>0</v>
      </c>
      <c r="AA61" s="65">
        <v>0</v>
      </c>
      <c r="AB61" s="65">
        <v>0</v>
      </c>
      <c r="AC61" s="65">
        <v>0</v>
      </c>
      <c r="AD61" s="65">
        <v>0</v>
      </c>
      <c r="AE61" s="65">
        <v>0</v>
      </c>
      <c r="AF61" s="75">
        <v>23600</v>
      </c>
      <c r="AG61" s="75">
        <f t="shared" si="0"/>
        <v>0</v>
      </c>
      <c r="AH61" s="79">
        <v>414</v>
      </c>
      <c r="AI61" s="77">
        <f t="shared" si="3"/>
        <v>4756.4</v>
      </c>
    </row>
    <row r="62" s="4" customFormat="1" ht="34" customHeight="1" spans="1:35">
      <c r="A62" s="63" t="s">
        <v>57</v>
      </c>
      <c r="B62" s="59" t="s">
        <v>365</v>
      </c>
      <c r="C62" s="60" t="s">
        <v>398</v>
      </c>
      <c r="D62" s="64">
        <v>3.566</v>
      </c>
      <c r="E62" s="65">
        <v>3.566</v>
      </c>
      <c r="F62" s="65">
        <v>0</v>
      </c>
      <c r="G62" s="65">
        <v>0</v>
      </c>
      <c r="H62" s="65">
        <v>0</v>
      </c>
      <c r="I62" s="65">
        <v>0</v>
      </c>
      <c r="J62" s="65">
        <v>0</v>
      </c>
      <c r="K62" s="65">
        <v>0</v>
      </c>
      <c r="L62" s="65">
        <v>0</v>
      </c>
      <c r="M62" s="65">
        <v>0</v>
      </c>
      <c r="N62" s="65">
        <v>0</v>
      </c>
      <c r="O62" s="65">
        <v>3.566</v>
      </c>
      <c r="P62" s="65">
        <v>0</v>
      </c>
      <c r="Q62" s="65">
        <v>3.566</v>
      </c>
      <c r="R62" s="65">
        <v>0</v>
      </c>
      <c r="S62" s="65">
        <v>0</v>
      </c>
      <c r="T62" s="65">
        <v>0</v>
      </c>
      <c r="U62" s="73">
        <v>47200</v>
      </c>
      <c r="V62" s="73">
        <f t="shared" si="2"/>
        <v>168315.2</v>
      </c>
      <c r="W62" s="65">
        <v>0</v>
      </c>
      <c r="X62" s="65">
        <v>0</v>
      </c>
      <c r="Y62" s="65">
        <v>0</v>
      </c>
      <c r="Z62" s="65">
        <v>0</v>
      </c>
      <c r="AA62" s="65">
        <v>0</v>
      </c>
      <c r="AB62" s="65">
        <v>0</v>
      </c>
      <c r="AC62" s="65">
        <v>0</v>
      </c>
      <c r="AD62" s="65">
        <v>0</v>
      </c>
      <c r="AE62" s="65">
        <v>0</v>
      </c>
      <c r="AF62" s="75">
        <v>23600</v>
      </c>
      <c r="AG62" s="75">
        <f t="shared" si="0"/>
        <v>0</v>
      </c>
      <c r="AH62" s="79">
        <v>0</v>
      </c>
      <c r="AI62" s="77">
        <f t="shared" si="3"/>
        <v>168315.2</v>
      </c>
    </row>
    <row r="63" s="4" customFormat="1" ht="34" customHeight="1" spans="1:35">
      <c r="A63" s="63" t="s">
        <v>57</v>
      </c>
      <c r="B63" s="59" t="s">
        <v>365</v>
      </c>
      <c r="C63" s="60" t="s">
        <v>399</v>
      </c>
      <c r="D63" s="64">
        <v>9.238</v>
      </c>
      <c r="E63" s="65">
        <v>9.238</v>
      </c>
      <c r="F63" s="65">
        <v>2.319</v>
      </c>
      <c r="G63" s="65">
        <v>1.902</v>
      </c>
      <c r="H63" s="65">
        <v>0.417</v>
      </c>
      <c r="I63" s="65">
        <v>0</v>
      </c>
      <c r="J63" s="65">
        <v>0</v>
      </c>
      <c r="K63" s="65">
        <v>6.919</v>
      </c>
      <c r="L63" s="65">
        <v>6.919</v>
      </c>
      <c r="M63" s="65">
        <v>0</v>
      </c>
      <c r="N63" s="65">
        <v>0</v>
      </c>
      <c r="O63" s="65">
        <v>0</v>
      </c>
      <c r="P63" s="65">
        <v>0</v>
      </c>
      <c r="Q63" s="65">
        <v>0</v>
      </c>
      <c r="R63" s="65">
        <v>0</v>
      </c>
      <c r="S63" s="65">
        <v>0</v>
      </c>
      <c r="T63" s="65">
        <v>0</v>
      </c>
      <c r="U63" s="73">
        <v>47200</v>
      </c>
      <c r="V63" s="73">
        <f t="shared" si="2"/>
        <v>436033.6</v>
      </c>
      <c r="W63" s="65">
        <v>0</v>
      </c>
      <c r="X63" s="65">
        <v>0</v>
      </c>
      <c r="Y63" s="65">
        <v>0</v>
      </c>
      <c r="Z63" s="65">
        <v>0</v>
      </c>
      <c r="AA63" s="65">
        <v>0</v>
      </c>
      <c r="AB63" s="65">
        <v>0</v>
      </c>
      <c r="AC63" s="65">
        <v>0</v>
      </c>
      <c r="AD63" s="65">
        <v>0</v>
      </c>
      <c r="AE63" s="65">
        <v>0</v>
      </c>
      <c r="AF63" s="75">
        <v>23600</v>
      </c>
      <c r="AG63" s="75">
        <f t="shared" si="0"/>
        <v>0</v>
      </c>
      <c r="AH63" s="79">
        <v>34252.236</v>
      </c>
      <c r="AI63" s="77">
        <f t="shared" si="3"/>
        <v>470285.836</v>
      </c>
    </row>
    <row r="64" s="4" customFormat="1" ht="34" customHeight="1" spans="1:35">
      <c r="A64" s="63" t="s">
        <v>57</v>
      </c>
      <c r="B64" s="59" t="s">
        <v>365</v>
      </c>
      <c r="C64" s="60" t="s">
        <v>400</v>
      </c>
      <c r="D64" s="64">
        <v>8.794</v>
      </c>
      <c r="E64" s="65">
        <v>8.794</v>
      </c>
      <c r="F64" s="65">
        <v>1.426</v>
      </c>
      <c r="G64" s="65">
        <v>0.668</v>
      </c>
      <c r="H64" s="65">
        <v>0.758</v>
      </c>
      <c r="I64" s="65">
        <v>0</v>
      </c>
      <c r="J64" s="65">
        <v>0</v>
      </c>
      <c r="K64" s="65">
        <v>7.368</v>
      </c>
      <c r="L64" s="65">
        <v>7.368</v>
      </c>
      <c r="M64" s="65">
        <v>0</v>
      </c>
      <c r="N64" s="65">
        <v>0</v>
      </c>
      <c r="O64" s="65">
        <v>0</v>
      </c>
      <c r="P64" s="65">
        <v>0</v>
      </c>
      <c r="Q64" s="65">
        <v>0</v>
      </c>
      <c r="R64" s="65">
        <v>0</v>
      </c>
      <c r="S64" s="65">
        <v>0</v>
      </c>
      <c r="T64" s="65">
        <v>0</v>
      </c>
      <c r="U64" s="73">
        <v>47200</v>
      </c>
      <c r="V64" s="73">
        <f t="shared" si="2"/>
        <v>415076.8</v>
      </c>
      <c r="W64" s="65">
        <v>0</v>
      </c>
      <c r="X64" s="65">
        <v>0</v>
      </c>
      <c r="Y64" s="65">
        <v>0</v>
      </c>
      <c r="Z64" s="65">
        <v>0</v>
      </c>
      <c r="AA64" s="65">
        <v>0</v>
      </c>
      <c r="AB64" s="65">
        <v>0</v>
      </c>
      <c r="AC64" s="65">
        <v>0</v>
      </c>
      <c r="AD64" s="65">
        <v>0</v>
      </c>
      <c r="AE64" s="65">
        <v>0</v>
      </c>
      <c r="AF64" s="75">
        <v>23600</v>
      </c>
      <c r="AG64" s="75">
        <f t="shared" si="0"/>
        <v>0</v>
      </c>
      <c r="AH64" s="79">
        <v>35072.544</v>
      </c>
      <c r="AI64" s="77">
        <f t="shared" si="3"/>
        <v>450149.344</v>
      </c>
    </row>
    <row r="65" s="4" customFormat="1" ht="34" customHeight="1" spans="1:35">
      <c r="A65" s="63" t="s">
        <v>57</v>
      </c>
      <c r="B65" s="59" t="s">
        <v>365</v>
      </c>
      <c r="C65" s="60" t="s">
        <v>401</v>
      </c>
      <c r="D65" s="64">
        <v>12.513</v>
      </c>
      <c r="E65" s="65">
        <v>11.811</v>
      </c>
      <c r="F65" s="65">
        <v>2.308</v>
      </c>
      <c r="G65" s="65">
        <v>1.759</v>
      </c>
      <c r="H65" s="65">
        <v>0.549</v>
      </c>
      <c r="I65" s="65">
        <v>0</v>
      </c>
      <c r="J65" s="65">
        <v>0</v>
      </c>
      <c r="K65" s="65">
        <v>9.477</v>
      </c>
      <c r="L65" s="65">
        <v>9.218</v>
      </c>
      <c r="M65" s="65">
        <v>0.259</v>
      </c>
      <c r="N65" s="65">
        <v>0</v>
      </c>
      <c r="O65" s="65">
        <v>0.026</v>
      </c>
      <c r="P65" s="65">
        <v>0.026</v>
      </c>
      <c r="Q65" s="65">
        <v>0</v>
      </c>
      <c r="R65" s="65">
        <v>0</v>
      </c>
      <c r="S65" s="65">
        <v>0</v>
      </c>
      <c r="T65" s="65">
        <v>0</v>
      </c>
      <c r="U65" s="73">
        <v>47200</v>
      </c>
      <c r="V65" s="73">
        <f t="shared" si="2"/>
        <v>557479.2</v>
      </c>
      <c r="W65" s="65">
        <v>0.702</v>
      </c>
      <c r="X65" s="65">
        <v>0.702</v>
      </c>
      <c r="Y65" s="65">
        <v>0</v>
      </c>
      <c r="Z65" s="65">
        <v>0</v>
      </c>
      <c r="AA65" s="65">
        <v>0</v>
      </c>
      <c r="AB65" s="65">
        <v>0</v>
      </c>
      <c r="AC65" s="65">
        <v>0</v>
      </c>
      <c r="AD65" s="65">
        <v>0</v>
      </c>
      <c r="AE65" s="65">
        <v>0</v>
      </c>
      <c r="AF65" s="75">
        <v>23600</v>
      </c>
      <c r="AG65" s="75">
        <f t="shared" si="0"/>
        <v>16567.2</v>
      </c>
      <c r="AH65" s="79">
        <v>45826.152</v>
      </c>
      <c r="AI65" s="77">
        <f t="shared" si="3"/>
        <v>619872.552</v>
      </c>
    </row>
    <row r="66" s="4" customFormat="1" ht="34" customHeight="1" spans="1:35">
      <c r="A66" s="63" t="s">
        <v>57</v>
      </c>
      <c r="B66" s="59" t="s">
        <v>365</v>
      </c>
      <c r="C66" s="60" t="s">
        <v>402</v>
      </c>
      <c r="D66" s="64">
        <v>13.493</v>
      </c>
      <c r="E66" s="65">
        <v>12.655</v>
      </c>
      <c r="F66" s="65">
        <v>2.793</v>
      </c>
      <c r="G66" s="65">
        <v>0.851</v>
      </c>
      <c r="H66" s="65">
        <v>1.942</v>
      </c>
      <c r="I66" s="65">
        <v>0</v>
      </c>
      <c r="J66" s="65">
        <v>0</v>
      </c>
      <c r="K66" s="65">
        <v>9.862</v>
      </c>
      <c r="L66" s="65">
        <v>9.16</v>
      </c>
      <c r="M66" s="65">
        <v>0.702</v>
      </c>
      <c r="N66" s="65">
        <v>0</v>
      </c>
      <c r="O66" s="65">
        <v>0</v>
      </c>
      <c r="P66" s="65">
        <v>0</v>
      </c>
      <c r="Q66" s="65">
        <v>0</v>
      </c>
      <c r="R66" s="65">
        <v>0</v>
      </c>
      <c r="S66" s="65">
        <v>0</v>
      </c>
      <c r="T66" s="65">
        <v>0</v>
      </c>
      <c r="U66" s="73">
        <v>47200</v>
      </c>
      <c r="V66" s="73">
        <f t="shared" si="2"/>
        <v>597316</v>
      </c>
      <c r="W66" s="65">
        <v>0.838</v>
      </c>
      <c r="X66" s="65">
        <v>0.838</v>
      </c>
      <c r="Y66" s="65">
        <v>0</v>
      </c>
      <c r="Z66" s="65">
        <v>0</v>
      </c>
      <c r="AA66" s="65">
        <v>0</v>
      </c>
      <c r="AB66" s="65">
        <v>0</v>
      </c>
      <c r="AC66" s="65">
        <v>0</v>
      </c>
      <c r="AD66" s="65">
        <v>0</v>
      </c>
      <c r="AE66" s="65">
        <v>0</v>
      </c>
      <c r="AF66" s="75">
        <v>23600</v>
      </c>
      <c r="AG66" s="75">
        <f t="shared" si="0"/>
        <v>19776.8</v>
      </c>
      <c r="AH66" s="79">
        <v>48343.392</v>
      </c>
      <c r="AI66" s="77">
        <f t="shared" si="3"/>
        <v>665436.192</v>
      </c>
    </row>
    <row r="67" s="4" customFormat="1" ht="34" customHeight="1" spans="1:35">
      <c r="A67" s="63" t="s">
        <v>57</v>
      </c>
      <c r="B67" s="59" t="s">
        <v>365</v>
      </c>
      <c r="C67" s="60" t="s">
        <v>403</v>
      </c>
      <c r="D67" s="64">
        <v>17.148</v>
      </c>
      <c r="E67" s="65">
        <v>16.53</v>
      </c>
      <c r="F67" s="65">
        <v>4.215</v>
      </c>
      <c r="G67" s="65">
        <v>1.128</v>
      </c>
      <c r="H67" s="65">
        <v>3.087</v>
      </c>
      <c r="I67" s="65">
        <v>0</v>
      </c>
      <c r="J67" s="65">
        <v>0</v>
      </c>
      <c r="K67" s="65">
        <v>10.634</v>
      </c>
      <c r="L67" s="65">
        <v>7.205</v>
      </c>
      <c r="M67" s="65">
        <v>0</v>
      </c>
      <c r="N67" s="65">
        <v>3.429</v>
      </c>
      <c r="O67" s="65">
        <v>1.681</v>
      </c>
      <c r="P67" s="65">
        <v>0.334</v>
      </c>
      <c r="Q67" s="65">
        <v>1.347</v>
      </c>
      <c r="R67" s="65">
        <v>0</v>
      </c>
      <c r="S67" s="65">
        <v>0</v>
      </c>
      <c r="T67" s="65">
        <v>0</v>
      </c>
      <c r="U67" s="73">
        <v>47200</v>
      </c>
      <c r="V67" s="73">
        <f t="shared" si="2"/>
        <v>780216</v>
      </c>
      <c r="W67" s="65">
        <v>0.618</v>
      </c>
      <c r="X67" s="65">
        <v>0.618</v>
      </c>
      <c r="Y67" s="65">
        <v>0</v>
      </c>
      <c r="Z67" s="65">
        <v>0</v>
      </c>
      <c r="AA67" s="65">
        <v>0</v>
      </c>
      <c r="AB67" s="65">
        <v>0</v>
      </c>
      <c r="AC67" s="65">
        <v>0</v>
      </c>
      <c r="AD67" s="65">
        <v>0</v>
      </c>
      <c r="AE67" s="65">
        <v>0</v>
      </c>
      <c r="AF67" s="75">
        <v>23600</v>
      </c>
      <c r="AG67" s="75">
        <f t="shared" si="0"/>
        <v>14584.8</v>
      </c>
      <c r="AH67" s="79">
        <v>44259.66</v>
      </c>
      <c r="AI67" s="77">
        <f t="shared" si="3"/>
        <v>839060.46</v>
      </c>
    </row>
    <row r="68" s="4" customFormat="1" ht="34" customHeight="1" spans="1:35">
      <c r="A68" s="63" t="s">
        <v>57</v>
      </c>
      <c r="B68" s="59" t="s">
        <v>365</v>
      </c>
      <c r="C68" s="60" t="s">
        <v>404</v>
      </c>
      <c r="D68" s="64">
        <v>10.295</v>
      </c>
      <c r="E68" s="65">
        <v>9.714</v>
      </c>
      <c r="F68" s="65">
        <v>2.81</v>
      </c>
      <c r="G68" s="65">
        <v>0</v>
      </c>
      <c r="H68" s="65">
        <v>2.81</v>
      </c>
      <c r="I68" s="65">
        <v>0</v>
      </c>
      <c r="J68" s="65">
        <v>0</v>
      </c>
      <c r="K68" s="65">
        <v>6.904</v>
      </c>
      <c r="L68" s="65">
        <v>6.778</v>
      </c>
      <c r="M68" s="65">
        <v>0.126</v>
      </c>
      <c r="N68" s="65">
        <v>0</v>
      </c>
      <c r="O68" s="65">
        <v>0</v>
      </c>
      <c r="P68" s="65">
        <v>0</v>
      </c>
      <c r="Q68" s="65">
        <v>0</v>
      </c>
      <c r="R68" s="65">
        <v>0</v>
      </c>
      <c r="S68" s="65">
        <v>0</v>
      </c>
      <c r="T68" s="65">
        <v>0</v>
      </c>
      <c r="U68" s="73">
        <v>47200</v>
      </c>
      <c r="V68" s="73">
        <f t="shared" si="2"/>
        <v>458500.8</v>
      </c>
      <c r="W68" s="65">
        <v>0.581</v>
      </c>
      <c r="X68" s="65">
        <v>0.581</v>
      </c>
      <c r="Y68" s="65">
        <v>0</v>
      </c>
      <c r="Z68" s="65">
        <v>0</v>
      </c>
      <c r="AA68" s="65">
        <v>0</v>
      </c>
      <c r="AB68" s="65">
        <v>0</v>
      </c>
      <c r="AC68" s="65">
        <v>0</v>
      </c>
      <c r="AD68" s="65">
        <v>0</v>
      </c>
      <c r="AE68" s="65">
        <v>0</v>
      </c>
      <c r="AF68" s="75">
        <v>23600</v>
      </c>
      <c r="AG68" s="75">
        <f t="shared" si="0"/>
        <v>13711.6</v>
      </c>
      <c r="AH68" s="79">
        <v>34882.44</v>
      </c>
      <c r="AI68" s="77">
        <f t="shared" si="3"/>
        <v>507094.84</v>
      </c>
    </row>
    <row r="69" s="4" customFormat="1" ht="34" customHeight="1" spans="1:35">
      <c r="A69" s="63" t="s">
        <v>57</v>
      </c>
      <c r="B69" s="59" t="s">
        <v>365</v>
      </c>
      <c r="C69" s="80" t="s">
        <v>405</v>
      </c>
      <c r="D69" s="81">
        <v>3.801</v>
      </c>
      <c r="E69" s="82">
        <v>2.997</v>
      </c>
      <c r="F69" s="82">
        <v>2.319</v>
      </c>
      <c r="G69" s="82">
        <v>0</v>
      </c>
      <c r="H69" s="82">
        <v>2.319</v>
      </c>
      <c r="I69" s="82">
        <v>0</v>
      </c>
      <c r="J69" s="82">
        <v>0</v>
      </c>
      <c r="K69" s="82">
        <v>0.374</v>
      </c>
      <c r="L69" s="82">
        <v>0.374</v>
      </c>
      <c r="M69" s="82">
        <v>0</v>
      </c>
      <c r="N69" s="82">
        <v>0</v>
      </c>
      <c r="O69" s="82">
        <v>0.304</v>
      </c>
      <c r="P69" s="82">
        <v>0</v>
      </c>
      <c r="Q69" s="82">
        <v>0.205</v>
      </c>
      <c r="R69" s="82">
        <v>0</v>
      </c>
      <c r="S69" s="82">
        <v>0.099</v>
      </c>
      <c r="T69" s="82">
        <v>0</v>
      </c>
      <c r="U69" s="73">
        <v>47200</v>
      </c>
      <c r="V69" s="73">
        <f t="shared" si="2"/>
        <v>141458.4</v>
      </c>
      <c r="W69" s="82">
        <v>0.804</v>
      </c>
      <c r="X69" s="82">
        <v>0.804</v>
      </c>
      <c r="Y69" s="82">
        <v>0</v>
      </c>
      <c r="Z69" s="82">
        <v>0</v>
      </c>
      <c r="AA69" s="82">
        <v>0</v>
      </c>
      <c r="AB69" s="82">
        <v>0</v>
      </c>
      <c r="AC69" s="82">
        <v>0</v>
      </c>
      <c r="AD69" s="82">
        <v>0</v>
      </c>
      <c r="AE69" s="82">
        <v>0</v>
      </c>
      <c r="AF69" s="75">
        <v>23600</v>
      </c>
      <c r="AG69" s="75">
        <f t="shared" si="0"/>
        <v>18974.4</v>
      </c>
      <c r="AH69" s="79">
        <v>4799.736</v>
      </c>
      <c r="AI69" s="77">
        <f t="shared" si="3"/>
        <v>165232.536</v>
      </c>
    </row>
    <row r="70" s="4" customFormat="1" ht="34" customHeight="1" spans="1:35">
      <c r="A70" s="63" t="s">
        <v>57</v>
      </c>
      <c r="B70" s="59" t="s">
        <v>365</v>
      </c>
      <c r="C70" s="80" t="s">
        <v>406</v>
      </c>
      <c r="D70" s="81">
        <v>25.39</v>
      </c>
      <c r="E70" s="82">
        <v>25.39</v>
      </c>
      <c r="F70" s="82">
        <v>0</v>
      </c>
      <c r="G70" s="82">
        <v>0</v>
      </c>
      <c r="H70" s="82">
        <v>0</v>
      </c>
      <c r="I70" s="82">
        <v>0</v>
      </c>
      <c r="J70" s="82">
        <v>0</v>
      </c>
      <c r="K70" s="82">
        <v>25.39</v>
      </c>
      <c r="L70" s="82">
        <v>25.39</v>
      </c>
      <c r="M70" s="82">
        <v>0</v>
      </c>
      <c r="N70" s="82">
        <v>0</v>
      </c>
      <c r="O70" s="82">
        <v>0</v>
      </c>
      <c r="P70" s="82">
        <v>0</v>
      </c>
      <c r="Q70" s="82">
        <v>0</v>
      </c>
      <c r="R70" s="82">
        <v>0</v>
      </c>
      <c r="S70" s="82">
        <v>0</v>
      </c>
      <c r="T70" s="82">
        <v>0</v>
      </c>
      <c r="U70" s="85">
        <v>47200</v>
      </c>
      <c r="V70" s="85">
        <f t="shared" si="2"/>
        <v>1198408</v>
      </c>
      <c r="W70" s="82">
        <v>0</v>
      </c>
      <c r="X70" s="82">
        <v>0</v>
      </c>
      <c r="Y70" s="82">
        <v>0</v>
      </c>
      <c r="Z70" s="82">
        <v>0</v>
      </c>
      <c r="AA70" s="82">
        <v>0</v>
      </c>
      <c r="AB70" s="82">
        <v>0</v>
      </c>
      <c r="AC70" s="82">
        <v>0</v>
      </c>
      <c r="AD70" s="82">
        <v>0</v>
      </c>
      <c r="AE70" s="82">
        <v>0</v>
      </c>
      <c r="AF70" s="75">
        <v>23600</v>
      </c>
      <c r="AG70" s="75">
        <f t="shared" si="0"/>
        <v>0</v>
      </c>
      <c r="AH70" s="79">
        <v>114255</v>
      </c>
      <c r="AI70" s="77">
        <f t="shared" si="3"/>
        <v>1312663</v>
      </c>
    </row>
    <row r="71" s="4" customFormat="1" ht="34" customHeight="1" spans="1:35">
      <c r="A71" s="63" t="s">
        <v>57</v>
      </c>
      <c r="B71" s="59" t="s">
        <v>365</v>
      </c>
      <c r="C71" s="60" t="s">
        <v>407</v>
      </c>
      <c r="D71" s="64">
        <v>2.407</v>
      </c>
      <c r="E71" s="65">
        <v>1.332</v>
      </c>
      <c r="F71" s="65">
        <v>1.173</v>
      </c>
      <c r="G71" s="65">
        <v>0.512</v>
      </c>
      <c r="H71" s="65">
        <v>0.661</v>
      </c>
      <c r="I71" s="65">
        <v>0</v>
      </c>
      <c r="J71" s="65">
        <v>0</v>
      </c>
      <c r="K71" s="65">
        <v>0.086</v>
      </c>
      <c r="L71" s="65">
        <v>0</v>
      </c>
      <c r="M71" s="65">
        <v>0.086</v>
      </c>
      <c r="N71" s="65">
        <v>0</v>
      </c>
      <c r="O71" s="65">
        <v>0.073</v>
      </c>
      <c r="P71" s="65">
        <v>0.073</v>
      </c>
      <c r="Q71" s="65">
        <v>0</v>
      </c>
      <c r="R71" s="65">
        <v>0</v>
      </c>
      <c r="S71" s="65">
        <v>0</v>
      </c>
      <c r="T71" s="65">
        <v>0</v>
      </c>
      <c r="U71" s="73">
        <v>47200</v>
      </c>
      <c r="V71" s="73">
        <f t="shared" si="2"/>
        <v>62870.4</v>
      </c>
      <c r="W71" s="65">
        <v>1.075</v>
      </c>
      <c r="X71" s="65">
        <v>1.075</v>
      </c>
      <c r="Y71" s="65">
        <v>0</v>
      </c>
      <c r="Z71" s="65">
        <v>0</v>
      </c>
      <c r="AA71" s="65">
        <v>0</v>
      </c>
      <c r="AB71" s="65">
        <v>0</v>
      </c>
      <c r="AC71" s="65">
        <v>0</v>
      </c>
      <c r="AD71" s="65">
        <v>0</v>
      </c>
      <c r="AE71" s="65">
        <v>0</v>
      </c>
      <c r="AF71" s="75">
        <v>23600</v>
      </c>
      <c r="AG71" s="75">
        <f t="shared" si="0"/>
        <v>25370</v>
      </c>
      <c r="AH71" s="79">
        <v>1989.312</v>
      </c>
      <c r="AI71" s="77">
        <f t="shared" si="3"/>
        <v>90229.712</v>
      </c>
    </row>
    <row r="72" s="4" customFormat="1" ht="34" customHeight="1" spans="1:35">
      <c r="A72" s="63" t="s">
        <v>57</v>
      </c>
      <c r="B72" s="59" t="s">
        <v>365</v>
      </c>
      <c r="C72" s="60" t="s">
        <v>408</v>
      </c>
      <c r="D72" s="64">
        <v>3.245</v>
      </c>
      <c r="E72" s="65">
        <v>3.245</v>
      </c>
      <c r="F72" s="65">
        <v>0.818</v>
      </c>
      <c r="G72" s="65">
        <v>0.711</v>
      </c>
      <c r="H72" s="65">
        <v>0.107</v>
      </c>
      <c r="I72" s="65">
        <v>0</v>
      </c>
      <c r="J72" s="65">
        <v>0</v>
      </c>
      <c r="K72" s="65">
        <v>2.427</v>
      </c>
      <c r="L72" s="65">
        <v>2.427</v>
      </c>
      <c r="M72" s="65">
        <v>0</v>
      </c>
      <c r="N72" s="65">
        <v>0</v>
      </c>
      <c r="O72" s="65">
        <v>0</v>
      </c>
      <c r="P72" s="65">
        <v>0</v>
      </c>
      <c r="Q72" s="65">
        <v>0</v>
      </c>
      <c r="R72" s="65">
        <v>0</v>
      </c>
      <c r="S72" s="65">
        <v>0</v>
      </c>
      <c r="T72" s="65">
        <v>0</v>
      </c>
      <c r="U72" s="73">
        <v>47200</v>
      </c>
      <c r="V72" s="73">
        <f t="shared" si="2"/>
        <v>153164</v>
      </c>
      <c r="W72" s="65">
        <v>0</v>
      </c>
      <c r="X72" s="65">
        <v>0</v>
      </c>
      <c r="Y72" s="65">
        <v>0</v>
      </c>
      <c r="Z72" s="65">
        <v>0</v>
      </c>
      <c r="AA72" s="65">
        <v>0</v>
      </c>
      <c r="AB72" s="65">
        <v>0</v>
      </c>
      <c r="AC72" s="65">
        <v>0</v>
      </c>
      <c r="AD72" s="65">
        <v>0</v>
      </c>
      <c r="AE72" s="65">
        <v>0</v>
      </c>
      <c r="AF72" s="75">
        <v>23600</v>
      </c>
      <c r="AG72" s="75">
        <f t="shared" ref="AG72:AG97" si="4">W72*AF72+AB72*AF72</f>
        <v>0</v>
      </c>
      <c r="AH72" s="79">
        <v>12020.892</v>
      </c>
      <c r="AI72" s="77">
        <f t="shared" ref="AI72:AI97" si="5">V72+AG72+AH72</f>
        <v>165184.892</v>
      </c>
    </row>
    <row r="73" s="4" customFormat="1" ht="34" customHeight="1" spans="1:35">
      <c r="A73" s="63" t="s">
        <v>57</v>
      </c>
      <c r="B73" s="59" t="s">
        <v>365</v>
      </c>
      <c r="C73" s="60" t="s">
        <v>409</v>
      </c>
      <c r="D73" s="64">
        <v>2.837</v>
      </c>
      <c r="E73" s="65">
        <v>1.771</v>
      </c>
      <c r="F73" s="65">
        <v>1.083</v>
      </c>
      <c r="G73" s="65">
        <v>0</v>
      </c>
      <c r="H73" s="65">
        <v>1.083</v>
      </c>
      <c r="I73" s="65">
        <v>0</v>
      </c>
      <c r="J73" s="65">
        <v>0</v>
      </c>
      <c r="K73" s="65">
        <v>0</v>
      </c>
      <c r="L73" s="65">
        <v>0</v>
      </c>
      <c r="M73" s="65">
        <v>0</v>
      </c>
      <c r="N73" s="65">
        <v>0</v>
      </c>
      <c r="O73" s="65">
        <v>0.688</v>
      </c>
      <c r="P73" s="65">
        <v>0.572</v>
      </c>
      <c r="Q73" s="65">
        <v>0.116</v>
      </c>
      <c r="R73" s="65">
        <v>0</v>
      </c>
      <c r="S73" s="65">
        <v>0</v>
      </c>
      <c r="T73" s="65">
        <v>0</v>
      </c>
      <c r="U73" s="73">
        <v>47200</v>
      </c>
      <c r="V73" s="73">
        <f t="shared" si="2"/>
        <v>83591.2</v>
      </c>
      <c r="W73" s="65">
        <v>1.066</v>
      </c>
      <c r="X73" s="65">
        <v>1.066</v>
      </c>
      <c r="Y73" s="65">
        <v>0</v>
      </c>
      <c r="Z73" s="65">
        <v>0</v>
      </c>
      <c r="AA73" s="65">
        <v>0</v>
      </c>
      <c r="AB73" s="65">
        <v>0</v>
      </c>
      <c r="AC73" s="65">
        <v>0</v>
      </c>
      <c r="AD73" s="65">
        <v>0</v>
      </c>
      <c r="AE73" s="65">
        <v>0</v>
      </c>
      <c r="AF73" s="75">
        <v>23600</v>
      </c>
      <c r="AG73" s="75">
        <f t="shared" si="4"/>
        <v>25157.6</v>
      </c>
      <c r="AH73" s="79">
        <v>1455.552</v>
      </c>
      <c r="AI73" s="77">
        <f t="shared" si="5"/>
        <v>110204.352</v>
      </c>
    </row>
    <row r="74" s="4" customFormat="1" ht="34" customHeight="1" spans="1:35">
      <c r="A74" s="63" t="s">
        <v>57</v>
      </c>
      <c r="B74" s="59" t="s">
        <v>365</v>
      </c>
      <c r="C74" s="60" t="s">
        <v>410</v>
      </c>
      <c r="D74" s="64">
        <v>18.98</v>
      </c>
      <c r="E74" s="65">
        <v>18.98</v>
      </c>
      <c r="F74" s="65">
        <v>2.55</v>
      </c>
      <c r="G74" s="65">
        <v>0.164</v>
      </c>
      <c r="H74" s="65">
        <v>2.386</v>
      </c>
      <c r="I74" s="65">
        <v>0</v>
      </c>
      <c r="J74" s="65">
        <v>0</v>
      </c>
      <c r="K74" s="65">
        <v>16.43</v>
      </c>
      <c r="L74" s="65">
        <v>16.43</v>
      </c>
      <c r="M74" s="65">
        <v>0</v>
      </c>
      <c r="N74" s="65">
        <v>0</v>
      </c>
      <c r="O74" s="65">
        <v>0</v>
      </c>
      <c r="P74" s="65">
        <v>0</v>
      </c>
      <c r="Q74" s="65">
        <v>0</v>
      </c>
      <c r="R74" s="65">
        <v>0</v>
      </c>
      <c r="S74" s="65">
        <v>0</v>
      </c>
      <c r="T74" s="65">
        <v>0</v>
      </c>
      <c r="U74" s="73">
        <v>47200</v>
      </c>
      <c r="V74" s="73">
        <f t="shared" si="2"/>
        <v>895856</v>
      </c>
      <c r="W74" s="65">
        <v>0</v>
      </c>
      <c r="X74" s="65">
        <v>0</v>
      </c>
      <c r="Y74" s="65">
        <v>0</v>
      </c>
      <c r="Z74" s="65">
        <v>0</v>
      </c>
      <c r="AA74" s="65">
        <v>0</v>
      </c>
      <c r="AB74" s="65">
        <v>0</v>
      </c>
      <c r="AC74" s="65">
        <v>0</v>
      </c>
      <c r="AD74" s="65">
        <v>0</v>
      </c>
      <c r="AE74" s="65">
        <v>0</v>
      </c>
      <c r="AF74" s="75">
        <v>23600</v>
      </c>
      <c r="AG74" s="75">
        <f t="shared" si="4"/>
        <v>0</v>
      </c>
      <c r="AH74" s="79">
        <v>77362.2</v>
      </c>
      <c r="AI74" s="77">
        <f t="shared" si="5"/>
        <v>973218.2</v>
      </c>
    </row>
    <row r="75" s="4" customFormat="1" ht="34" customHeight="1" spans="1:35">
      <c r="A75" s="63" t="s">
        <v>57</v>
      </c>
      <c r="B75" s="59" t="s">
        <v>365</v>
      </c>
      <c r="C75" s="60" t="s">
        <v>411</v>
      </c>
      <c r="D75" s="64">
        <v>0.396</v>
      </c>
      <c r="E75" s="65">
        <v>0.396</v>
      </c>
      <c r="F75" s="65">
        <v>0</v>
      </c>
      <c r="G75" s="65">
        <v>0</v>
      </c>
      <c r="H75" s="65">
        <v>0</v>
      </c>
      <c r="I75" s="65">
        <v>0</v>
      </c>
      <c r="J75" s="65">
        <v>0</v>
      </c>
      <c r="K75" s="65">
        <v>0.396</v>
      </c>
      <c r="L75" s="65">
        <v>0.396</v>
      </c>
      <c r="M75" s="65">
        <v>0</v>
      </c>
      <c r="N75" s="65">
        <v>0</v>
      </c>
      <c r="O75" s="65">
        <v>0</v>
      </c>
      <c r="P75" s="65">
        <v>0</v>
      </c>
      <c r="Q75" s="65">
        <v>0</v>
      </c>
      <c r="R75" s="65">
        <v>0</v>
      </c>
      <c r="S75" s="65">
        <v>0</v>
      </c>
      <c r="T75" s="65">
        <v>0</v>
      </c>
      <c r="U75" s="73">
        <v>47200</v>
      </c>
      <c r="V75" s="73">
        <f t="shared" ref="V75:V97" si="6">E75*U75</f>
        <v>18691.2</v>
      </c>
      <c r="W75" s="65">
        <v>0</v>
      </c>
      <c r="X75" s="65">
        <v>0</v>
      </c>
      <c r="Y75" s="65">
        <v>0</v>
      </c>
      <c r="Z75" s="65">
        <v>0</v>
      </c>
      <c r="AA75" s="65">
        <v>0</v>
      </c>
      <c r="AB75" s="65">
        <v>0</v>
      </c>
      <c r="AC75" s="65">
        <v>0</v>
      </c>
      <c r="AD75" s="65">
        <v>0</v>
      </c>
      <c r="AE75" s="65">
        <v>0</v>
      </c>
      <c r="AF75" s="75">
        <v>23600</v>
      </c>
      <c r="AG75" s="75">
        <f t="shared" si="4"/>
        <v>0</v>
      </c>
      <c r="AH75" s="79">
        <v>1782</v>
      </c>
      <c r="AI75" s="77">
        <f t="shared" si="5"/>
        <v>20473.2</v>
      </c>
    </row>
    <row r="76" s="4" customFormat="1" ht="34" customHeight="1" spans="1:35">
      <c r="A76" s="63" t="s">
        <v>57</v>
      </c>
      <c r="B76" s="59" t="s">
        <v>365</v>
      </c>
      <c r="C76" s="60" t="s">
        <v>358</v>
      </c>
      <c r="D76" s="64">
        <v>16.722</v>
      </c>
      <c r="E76" s="65">
        <v>16.722</v>
      </c>
      <c r="F76" s="65">
        <v>0.138</v>
      </c>
      <c r="G76" s="65">
        <v>0</v>
      </c>
      <c r="H76" s="65">
        <v>0.138</v>
      </c>
      <c r="I76" s="65">
        <v>0</v>
      </c>
      <c r="J76" s="65">
        <v>0</v>
      </c>
      <c r="K76" s="65">
        <v>16.584</v>
      </c>
      <c r="L76" s="65">
        <v>16.584</v>
      </c>
      <c r="M76" s="65">
        <v>0</v>
      </c>
      <c r="N76" s="65">
        <v>0</v>
      </c>
      <c r="O76" s="65">
        <v>0</v>
      </c>
      <c r="P76" s="65">
        <v>0</v>
      </c>
      <c r="Q76" s="65">
        <v>0</v>
      </c>
      <c r="R76" s="65">
        <v>0</v>
      </c>
      <c r="S76" s="65">
        <v>0</v>
      </c>
      <c r="T76" s="65">
        <v>0</v>
      </c>
      <c r="U76" s="73">
        <v>47200</v>
      </c>
      <c r="V76" s="73">
        <f t="shared" si="6"/>
        <v>789278.4</v>
      </c>
      <c r="W76" s="65">
        <v>0</v>
      </c>
      <c r="X76" s="65">
        <v>0</v>
      </c>
      <c r="Y76" s="65">
        <v>0</v>
      </c>
      <c r="Z76" s="65">
        <v>0</v>
      </c>
      <c r="AA76" s="65">
        <v>0</v>
      </c>
      <c r="AB76" s="65">
        <v>0</v>
      </c>
      <c r="AC76" s="65">
        <v>0</v>
      </c>
      <c r="AD76" s="65">
        <v>0</v>
      </c>
      <c r="AE76" s="65">
        <v>0</v>
      </c>
      <c r="AF76" s="75">
        <v>23600</v>
      </c>
      <c r="AG76" s="75">
        <f t="shared" si="4"/>
        <v>0</v>
      </c>
      <c r="AH76" s="79">
        <v>74813.472</v>
      </c>
      <c r="AI76" s="77">
        <f t="shared" si="5"/>
        <v>864091.872</v>
      </c>
    </row>
    <row r="77" s="4" customFormat="1" ht="34" customHeight="1" spans="1:35">
      <c r="A77" s="63" t="s">
        <v>57</v>
      </c>
      <c r="B77" s="59" t="s">
        <v>365</v>
      </c>
      <c r="C77" s="60" t="s">
        <v>412</v>
      </c>
      <c r="D77" s="64">
        <v>5.654</v>
      </c>
      <c r="E77" s="65">
        <v>5.654</v>
      </c>
      <c r="F77" s="65">
        <v>0</v>
      </c>
      <c r="G77" s="65">
        <v>0</v>
      </c>
      <c r="H77" s="65">
        <v>0</v>
      </c>
      <c r="I77" s="65">
        <v>0</v>
      </c>
      <c r="J77" s="65">
        <v>0</v>
      </c>
      <c r="K77" s="65">
        <v>5.563</v>
      </c>
      <c r="L77" s="65">
        <v>0</v>
      </c>
      <c r="M77" s="65">
        <v>0</v>
      </c>
      <c r="N77" s="65">
        <v>5.563</v>
      </c>
      <c r="O77" s="65">
        <v>0.091</v>
      </c>
      <c r="P77" s="65">
        <v>0.091</v>
      </c>
      <c r="Q77" s="65">
        <v>0</v>
      </c>
      <c r="R77" s="65">
        <v>0</v>
      </c>
      <c r="S77" s="65">
        <v>0</v>
      </c>
      <c r="T77" s="65">
        <v>0</v>
      </c>
      <c r="U77" s="73">
        <v>47200</v>
      </c>
      <c r="V77" s="73">
        <f t="shared" si="6"/>
        <v>266868.8</v>
      </c>
      <c r="W77" s="65">
        <v>0</v>
      </c>
      <c r="X77" s="65">
        <v>0</v>
      </c>
      <c r="Y77" s="65">
        <v>0</v>
      </c>
      <c r="Z77" s="65">
        <v>0</v>
      </c>
      <c r="AA77" s="65">
        <v>0</v>
      </c>
      <c r="AB77" s="65">
        <v>0</v>
      </c>
      <c r="AC77" s="65">
        <v>0</v>
      </c>
      <c r="AD77" s="65">
        <v>0</v>
      </c>
      <c r="AE77" s="65">
        <v>0</v>
      </c>
      <c r="AF77" s="75">
        <v>23600</v>
      </c>
      <c r="AG77" s="75">
        <f t="shared" si="4"/>
        <v>0</v>
      </c>
      <c r="AH77" s="79">
        <v>10013.4</v>
      </c>
      <c r="AI77" s="77">
        <f t="shared" si="5"/>
        <v>276882.2</v>
      </c>
    </row>
    <row r="78" s="4" customFormat="1" ht="34" customHeight="1" spans="1:35">
      <c r="A78" s="63" t="s">
        <v>57</v>
      </c>
      <c r="B78" s="59" t="s">
        <v>365</v>
      </c>
      <c r="C78" s="60" t="s">
        <v>413</v>
      </c>
      <c r="D78" s="64">
        <v>5.654</v>
      </c>
      <c r="E78" s="65">
        <v>5.654</v>
      </c>
      <c r="F78" s="65">
        <v>0</v>
      </c>
      <c r="G78" s="65">
        <v>0</v>
      </c>
      <c r="H78" s="65">
        <v>0</v>
      </c>
      <c r="I78" s="65">
        <v>0</v>
      </c>
      <c r="J78" s="65">
        <v>0</v>
      </c>
      <c r="K78" s="65">
        <v>5.563</v>
      </c>
      <c r="L78" s="65">
        <v>0</v>
      </c>
      <c r="M78" s="65">
        <v>0</v>
      </c>
      <c r="N78" s="65">
        <v>5.563</v>
      </c>
      <c r="O78" s="65">
        <v>0.091</v>
      </c>
      <c r="P78" s="65">
        <v>0.091</v>
      </c>
      <c r="Q78" s="65">
        <v>0</v>
      </c>
      <c r="R78" s="65">
        <v>0</v>
      </c>
      <c r="S78" s="65">
        <v>0</v>
      </c>
      <c r="T78" s="65">
        <v>0</v>
      </c>
      <c r="U78" s="73">
        <v>47200</v>
      </c>
      <c r="V78" s="73">
        <f t="shared" si="6"/>
        <v>266868.8</v>
      </c>
      <c r="W78" s="65">
        <v>0</v>
      </c>
      <c r="X78" s="65">
        <v>0</v>
      </c>
      <c r="Y78" s="65">
        <v>0</v>
      </c>
      <c r="Z78" s="65">
        <v>0</v>
      </c>
      <c r="AA78" s="65">
        <v>0</v>
      </c>
      <c r="AB78" s="65">
        <v>0</v>
      </c>
      <c r="AC78" s="65">
        <v>0</v>
      </c>
      <c r="AD78" s="65">
        <v>0</v>
      </c>
      <c r="AE78" s="65">
        <v>0</v>
      </c>
      <c r="AF78" s="75">
        <v>23600</v>
      </c>
      <c r="AG78" s="75">
        <f t="shared" si="4"/>
        <v>0</v>
      </c>
      <c r="AH78" s="79">
        <v>10013.4</v>
      </c>
      <c r="AI78" s="77">
        <f t="shared" si="5"/>
        <v>276882.2</v>
      </c>
    </row>
    <row r="79" s="4" customFormat="1" ht="34" customHeight="1" spans="1:35">
      <c r="A79" s="63" t="s">
        <v>57</v>
      </c>
      <c r="B79" s="59" t="s">
        <v>365</v>
      </c>
      <c r="C79" s="60" t="s">
        <v>360</v>
      </c>
      <c r="D79" s="64">
        <v>10.381</v>
      </c>
      <c r="E79" s="65">
        <v>10.104</v>
      </c>
      <c r="F79" s="65">
        <v>0.08</v>
      </c>
      <c r="G79" s="65">
        <v>0</v>
      </c>
      <c r="H79" s="65">
        <v>0.08</v>
      </c>
      <c r="I79" s="65">
        <v>0</v>
      </c>
      <c r="J79" s="65">
        <v>0</v>
      </c>
      <c r="K79" s="65">
        <v>9.892</v>
      </c>
      <c r="L79" s="65">
        <v>9.892</v>
      </c>
      <c r="M79" s="65">
        <v>0</v>
      </c>
      <c r="N79" s="65">
        <v>0</v>
      </c>
      <c r="O79" s="65">
        <v>0.132</v>
      </c>
      <c r="P79" s="65">
        <v>0.132</v>
      </c>
      <c r="Q79" s="65">
        <v>0</v>
      </c>
      <c r="R79" s="65">
        <v>0</v>
      </c>
      <c r="S79" s="65">
        <v>0</v>
      </c>
      <c r="T79" s="65">
        <v>0</v>
      </c>
      <c r="U79" s="73">
        <v>47200</v>
      </c>
      <c r="V79" s="73">
        <f t="shared" si="6"/>
        <v>476908.8</v>
      </c>
      <c r="W79" s="65">
        <v>0.277</v>
      </c>
      <c r="X79" s="65">
        <v>0.277</v>
      </c>
      <c r="Y79" s="65">
        <v>0</v>
      </c>
      <c r="Z79" s="65">
        <v>0</v>
      </c>
      <c r="AA79" s="65">
        <v>0</v>
      </c>
      <c r="AB79" s="65">
        <v>0</v>
      </c>
      <c r="AC79" s="65">
        <v>0</v>
      </c>
      <c r="AD79" s="65">
        <v>0</v>
      </c>
      <c r="AE79" s="65">
        <v>0</v>
      </c>
      <c r="AF79" s="75">
        <v>23600</v>
      </c>
      <c r="AG79" s="75">
        <f t="shared" si="4"/>
        <v>6537.2</v>
      </c>
      <c r="AH79" s="79">
        <v>44621.52</v>
      </c>
      <c r="AI79" s="77">
        <f t="shared" si="5"/>
        <v>528067.52</v>
      </c>
    </row>
    <row r="80" s="4" customFormat="1" ht="34" customHeight="1" spans="1:35">
      <c r="A80" s="63" t="s">
        <v>57</v>
      </c>
      <c r="B80" s="59" t="s">
        <v>365</v>
      </c>
      <c r="C80" s="60" t="s">
        <v>414</v>
      </c>
      <c r="D80" s="64">
        <v>11.468</v>
      </c>
      <c r="E80" s="65">
        <v>11.329</v>
      </c>
      <c r="F80" s="65">
        <v>1.294</v>
      </c>
      <c r="G80" s="65">
        <v>0.404</v>
      </c>
      <c r="H80" s="65">
        <v>0.89</v>
      </c>
      <c r="I80" s="65">
        <v>0</v>
      </c>
      <c r="J80" s="65">
        <v>0</v>
      </c>
      <c r="K80" s="65">
        <v>9.933</v>
      </c>
      <c r="L80" s="65">
        <v>9.887</v>
      </c>
      <c r="M80" s="65">
        <v>0</v>
      </c>
      <c r="N80" s="65">
        <v>0.046</v>
      </c>
      <c r="O80" s="65">
        <v>0.102</v>
      </c>
      <c r="P80" s="65">
        <v>0.102</v>
      </c>
      <c r="Q80" s="65">
        <v>0</v>
      </c>
      <c r="R80" s="65">
        <v>0</v>
      </c>
      <c r="S80" s="65">
        <v>0</v>
      </c>
      <c r="T80" s="65">
        <v>0</v>
      </c>
      <c r="U80" s="73">
        <v>47200</v>
      </c>
      <c r="V80" s="73">
        <f t="shared" si="6"/>
        <v>534728.8</v>
      </c>
      <c r="W80" s="65">
        <v>0.139</v>
      </c>
      <c r="X80" s="65">
        <v>0</v>
      </c>
      <c r="Y80" s="65">
        <v>0</v>
      </c>
      <c r="Z80" s="65">
        <v>0.139</v>
      </c>
      <c r="AA80" s="65">
        <v>0</v>
      </c>
      <c r="AB80" s="65">
        <v>0</v>
      </c>
      <c r="AC80" s="65">
        <v>0</v>
      </c>
      <c r="AD80" s="65">
        <v>0</v>
      </c>
      <c r="AE80" s="65">
        <v>0</v>
      </c>
      <c r="AF80" s="75">
        <v>23600</v>
      </c>
      <c r="AG80" s="75">
        <f t="shared" si="4"/>
        <v>3280.4</v>
      </c>
      <c r="AH80" s="79">
        <v>46313.436</v>
      </c>
      <c r="AI80" s="77">
        <f t="shared" si="5"/>
        <v>584322.636</v>
      </c>
    </row>
    <row r="81" s="4" customFormat="1" ht="34" customHeight="1" spans="1:35">
      <c r="A81" s="63" t="s">
        <v>57</v>
      </c>
      <c r="B81" s="59" t="s">
        <v>365</v>
      </c>
      <c r="C81" s="60" t="s">
        <v>415</v>
      </c>
      <c r="D81" s="64">
        <v>14.471</v>
      </c>
      <c r="E81" s="65">
        <v>14.081</v>
      </c>
      <c r="F81" s="65">
        <v>3.646</v>
      </c>
      <c r="G81" s="65">
        <v>0.991</v>
      </c>
      <c r="H81" s="65">
        <v>2.655</v>
      </c>
      <c r="I81" s="65">
        <v>0</v>
      </c>
      <c r="J81" s="65">
        <v>0</v>
      </c>
      <c r="K81" s="65">
        <v>10.333</v>
      </c>
      <c r="L81" s="65">
        <v>9.733</v>
      </c>
      <c r="M81" s="65">
        <v>0</v>
      </c>
      <c r="N81" s="65">
        <v>0.6</v>
      </c>
      <c r="O81" s="65">
        <v>0.102</v>
      </c>
      <c r="P81" s="65">
        <v>0.102</v>
      </c>
      <c r="Q81" s="65">
        <v>0</v>
      </c>
      <c r="R81" s="65">
        <v>0</v>
      </c>
      <c r="S81" s="65">
        <v>0</v>
      </c>
      <c r="T81" s="65">
        <v>0</v>
      </c>
      <c r="U81" s="73">
        <v>47200</v>
      </c>
      <c r="V81" s="73">
        <f t="shared" si="6"/>
        <v>664623.2</v>
      </c>
      <c r="W81" s="65">
        <v>0.39</v>
      </c>
      <c r="X81" s="65">
        <v>0.39</v>
      </c>
      <c r="Y81" s="65">
        <v>0</v>
      </c>
      <c r="Z81" s="65">
        <v>0</v>
      </c>
      <c r="AA81" s="65">
        <v>0</v>
      </c>
      <c r="AB81" s="65">
        <v>0</v>
      </c>
      <c r="AC81" s="65">
        <v>0</v>
      </c>
      <c r="AD81" s="65">
        <v>0</v>
      </c>
      <c r="AE81" s="65">
        <v>0</v>
      </c>
      <c r="AF81" s="75">
        <v>23600</v>
      </c>
      <c r="AG81" s="75">
        <f t="shared" si="4"/>
        <v>9204</v>
      </c>
      <c r="AH81" s="79">
        <v>49778.724</v>
      </c>
      <c r="AI81" s="77">
        <f t="shared" si="5"/>
        <v>723605.924</v>
      </c>
    </row>
    <row r="82" s="4" customFormat="1" ht="34" customHeight="1" spans="1:35">
      <c r="A82" s="63" t="s">
        <v>57</v>
      </c>
      <c r="B82" s="59" t="s">
        <v>365</v>
      </c>
      <c r="C82" s="60" t="s">
        <v>416</v>
      </c>
      <c r="D82" s="64">
        <v>15.218</v>
      </c>
      <c r="E82" s="65">
        <v>14.941</v>
      </c>
      <c r="F82" s="65">
        <v>3.572</v>
      </c>
      <c r="G82" s="65">
        <v>2.276</v>
      </c>
      <c r="H82" s="65">
        <v>1.296</v>
      </c>
      <c r="I82" s="65">
        <v>0</v>
      </c>
      <c r="J82" s="65">
        <v>0</v>
      </c>
      <c r="K82" s="65">
        <v>11.062</v>
      </c>
      <c r="L82" s="65">
        <v>10.205</v>
      </c>
      <c r="M82" s="65">
        <v>0.327</v>
      </c>
      <c r="N82" s="65">
        <v>0.53</v>
      </c>
      <c r="O82" s="65">
        <v>0.307</v>
      </c>
      <c r="P82" s="65">
        <v>0.105</v>
      </c>
      <c r="Q82" s="65">
        <v>0.173</v>
      </c>
      <c r="R82" s="65">
        <v>0</v>
      </c>
      <c r="S82" s="65">
        <v>0</v>
      </c>
      <c r="T82" s="65">
        <v>0.029</v>
      </c>
      <c r="U82" s="73">
        <v>47200</v>
      </c>
      <c r="V82" s="73">
        <f t="shared" si="6"/>
        <v>705215.2</v>
      </c>
      <c r="W82" s="65">
        <v>0.277</v>
      </c>
      <c r="X82" s="65">
        <v>0.277</v>
      </c>
      <c r="Y82" s="65">
        <v>0</v>
      </c>
      <c r="Z82" s="65">
        <v>0</v>
      </c>
      <c r="AA82" s="65">
        <v>0</v>
      </c>
      <c r="AB82" s="65">
        <v>0</v>
      </c>
      <c r="AC82" s="65">
        <v>0</v>
      </c>
      <c r="AD82" s="65">
        <v>0</v>
      </c>
      <c r="AE82" s="65">
        <v>0</v>
      </c>
      <c r="AF82" s="75">
        <v>23600</v>
      </c>
      <c r="AG82" s="75">
        <f t="shared" si="4"/>
        <v>6537.2</v>
      </c>
      <c r="AH82" s="79">
        <v>53246.868</v>
      </c>
      <c r="AI82" s="77">
        <f t="shared" si="5"/>
        <v>764999.268</v>
      </c>
    </row>
    <row r="83" s="4" customFormat="1" ht="34" customHeight="1" spans="1:35">
      <c r="A83" s="63" t="s">
        <v>57</v>
      </c>
      <c r="B83" s="59" t="s">
        <v>365</v>
      </c>
      <c r="C83" s="60" t="s">
        <v>417</v>
      </c>
      <c r="D83" s="64">
        <v>2.597</v>
      </c>
      <c r="E83" s="65">
        <v>2.597</v>
      </c>
      <c r="F83" s="65">
        <v>2.369</v>
      </c>
      <c r="G83" s="65">
        <v>0.712</v>
      </c>
      <c r="H83" s="65">
        <v>1.657</v>
      </c>
      <c r="I83" s="65">
        <v>0</v>
      </c>
      <c r="J83" s="65">
        <v>0</v>
      </c>
      <c r="K83" s="65">
        <v>0.228</v>
      </c>
      <c r="L83" s="65">
        <v>0.228</v>
      </c>
      <c r="M83" s="65">
        <v>0</v>
      </c>
      <c r="N83" s="65">
        <v>0</v>
      </c>
      <c r="O83" s="65">
        <v>0</v>
      </c>
      <c r="P83" s="65">
        <v>0</v>
      </c>
      <c r="Q83" s="65">
        <v>0</v>
      </c>
      <c r="R83" s="65">
        <v>0</v>
      </c>
      <c r="S83" s="65">
        <v>0</v>
      </c>
      <c r="T83" s="65">
        <v>0</v>
      </c>
      <c r="U83" s="73">
        <v>47200</v>
      </c>
      <c r="V83" s="73">
        <f t="shared" si="6"/>
        <v>122578.4</v>
      </c>
      <c r="W83" s="65">
        <v>0</v>
      </c>
      <c r="X83" s="65">
        <v>0</v>
      </c>
      <c r="Y83" s="65">
        <v>0</v>
      </c>
      <c r="Z83" s="65">
        <v>0</v>
      </c>
      <c r="AA83" s="65">
        <v>0</v>
      </c>
      <c r="AB83" s="65">
        <v>0</v>
      </c>
      <c r="AC83" s="65">
        <v>0</v>
      </c>
      <c r="AD83" s="65">
        <v>0</v>
      </c>
      <c r="AE83" s="65">
        <v>0</v>
      </c>
      <c r="AF83" s="75">
        <v>23600</v>
      </c>
      <c r="AG83" s="75">
        <f t="shared" si="4"/>
        <v>0</v>
      </c>
      <c r="AH83" s="79">
        <v>4209.936</v>
      </c>
      <c r="AI83" s="77">
        <f t="shared" si="5"/>
        <v>126788.336</v>
      </c>
    </row>
    <row r="84" s="4" customFormat="1" ht="34" customHeight="1" spans="1:35">
      <c r="A84" s="63" t="s">
        <v>57</v>
      </c>
      <c r="B84" s="59" t="s">
        <v>365</v>
      </c>
      <c r="C84" s="60" t="s">
        <v>418</v>
      </c>
      <c r="D84" s="64">
        <v>0.745</v>
      </c>
      <c r="E84" s="65">
        <v>0.745</v>
      </c>
      <c r="F84" s="65">
        <v>0.376</v>
      </c>
      <c r="G84" s="65">
        <v>0.376</v>
      </c>
      <c r="H84" s="65">
        <v>0</v>
      </c>
      <c r="I84" s="65">
        <v>0</v>
      </c>
      <c r="J84" s="65">
        <v>0</v>
      </c>
      <c r="K84" s="65">
        <v>0.369</v>
      </c>
      <c r="L84" s="65">
        <v>0.369</v>
      </c>
      <c r="M84" s="65">
        <v>0</v>
      </c>
      <c r="N84" s="65">
        <v>0</v>
      </c>
      <c r="O84" s="65">
        <v>0</v>
      </c>
      <c r="P84" s="65">
        <v>0</v>
      </c>
      <c r="Q84" s="65">
        <v>0</v>
      </c>
      <c r="R84" s="65">
        <v>0</v>
      </c>
      <c r="S84" s="65">
        <v>0</v>
      </c>
      <c r="T84" s="65">
        <v>0</v>
      </c>
      <c r="U84" s="73">
        <v>47200</v>
      </c>
      <c r="V84" s="73">
        <f t="shared" si="6"/>
        <v>35164</v>
      </c>
      <c r="W84" s="65">
        <v>0</v>
      </c>
      <c r="X84" s="65">
        <v>0</v>
      </c>
      <c r="Y84" s="65">
        <v>0</v>
      </c>
      <c r="Z84" s="65">
        <v>0</v>
      </c>
      <c r="AA84" s="65">
        <v>0</v>
      </c>
      <c r="AB84" s="65">
        <v>0</v>
      </c>
      <c r="AC84" s="65">
        <v>0</v>
      </c>
      <c r="AD84" s="65">
        <v>0</v>
      </c>
      <c r="AE84" s="65">
        <v>0</v>
      </c>
      <c r="AF84" s="75">
        <v>23600</v>
      </c>
      <c r="AG84" s="75">
        <f t="shared" si="4"/>
        <v>0</v>
      </c>
      <c r="AH84" s="79">
        <v>2165.844</v>
      </c>
      <c r="AI84" s="77">
        <f t="shared" si="5"/>
        <v>37329.844</v>
      </c>
    </row>
    <row r="85" s="4" customFormat="1" ht="34" customHeight="1" spans="1:35">
      <c r="A85" s="63" t="s">
        <v>57</v>
      </c>
      <c r="B85" s="59" t="s">
        <v>365</v>
      </c>
      <c r="C85" s="60" t="s">
        <v>419</v>
      </c>
      <c r="D85" s="64">
        <v>7.117</v>
      </c>
      <c r="E85" s="65">
        <v>7.117</v>
      </c>
      <c r="F85" s="65">
        <v>0</v>
      </c>
      <c r="G85" s="65">
        <v>0</v>
      </c>
      <c r="H85" s="65">
        <v>0</v>
      </c>
      <c r="I85" s="65">
        <v>0</v>
      </c>
      <c r="J85" s="65">
        <v>0</v>
      </c>
      <c r="K85" s="65">
        <v>7.117</v>
      </c>
      <c r="L85" s="65">
        <v>7.117</v>
      </c>
      <c r="M85" s="65">
        <v>0</v>
      </c>
      <c r="N85" s="65">
        <v>0</v>
      </c>
      <c r="O85" s="65">
        <v>0</v>
      </c>
      <c r="P85" s="65">
        <v>0</v>
      </c>
      <c r="Q85" s="65">
        <v>0</v>
      </c>
      <c r="R85" s="65">
        <v>0</v>
      </c>
      <c r="S85" s="65">
        <v>0</v>
      </c>
      <c r="T85" s="65">
        <v>0</v>
      </c>
      <c r="U85" s="73">
        <v>47200</v>
      </c>
      <c r="V85" s="73">
        <f t="shared" si="6"/>
        <v>335922.4</v>
      </c>
      <c r="W85" s="65">
        <v>0</v>
      </c>
      <c r="X85" s="65">
        <v>0</v>
      </c>
      <c r="Y85" s="65">
        <v>0</v>
      </c>
      <c r="Z85" s="65">
        <v>0</v>
      </c>
      <c r="AA85" s="65">
        <v>0</v>
      </c>
      <c r="AB85" s="65">
        <v>0</v>
      </c>
      <c r="AC85" s="65">
        <v>0</v>
      </c>
      <c r="AD85" s="65">
        <v>0</v>
      </c>
      <c r="AE85" s="65">
        <v>0</v>
      </c>
      <c r="AF85" s="75">
        <v>23600</v>
      </c>
      <c r="AG85" s="75">
        <f t="shared" si="4"/>
        <v>0</v>
      </c>
      <c r="AH85" s="79">
        <v>32026.5</v>
      </c>
      <c r="AI85" s="77">
        <f t="shared" si="5"/>
        <v>367948.9</v>
      </c>
    </row>
    <row r="86" s="4" customFormat="1" ht="34" customHeight="1" spans="1:35">
      <c r="A86" s="63" t="s">
        <v>57</v>
      </c>
      <c r="B86" s="59" t="s">
        <v>365</v>
      </c>
      <c r="C86" s="60" t="s">
        <v>420</v>
      </c>
      <c r="D86" s="64">
        <v>9.00799999999999</v>
      </c>
      <c r="E86" s="65">
        <v>9.00799999999999</v>
      </c>
      <c r="F86" s="65">
        <v>0</v>
      </c>
      <c r="G86" s="65">
        <v>0</v>
      </c>
      <c r="H86" s="65">
        <v>0</v>
      </c>
      <c r="I86" s="65">
        <v>0</v>
      </c>
      <c r="J86" s="65">
        <v>0</v>
      </c>
      <c r="K86" s="65">
        <v>9.00799999999999</v>
      </c>
      <c r="L86" s="65">
        <v>9.00799999999999</v>
      </c>
      <c r="M86" s="65">
        <v>0</v>
      </c>
      <c r="N86" s="65">
        <v>0</v>
      </c>
      <c r="O86" s="65">
        <v>0</v>
      </c>
      <c r="P86" s="65">
        <v>0</v>
      </c>
      <c r="Q86" s="65">
        <v>0</v>
      </c>
      <c r="R86" s="65">
        <v>0</v>
      </c>
      <c r="S86" s="65">
        <v>0</v>
      </c>
      <c r="T86" s="65">
        <v>0</v>
      </c>
      <c r="U86" s="73">
        <v>47200</v>
      </c>
      <c r="V86" s="73">
        <f t="shared" si="6"/>
        <v>425177.6</v>
      </c>
      <c r="W86" s="65">
        <v>0</v>
      </c>
      <c r="X86" s="65">
        <v>0</v>
      </c>
      <c r="Y86" s="65">
        <v>0</v>
      </c>
      <c r="Z86" s="65">
        <v>0</v>
      </c>
      <c r="AA86" s="65">
        <v>0</v>
      </c>
      <c r="AB86" s="65">
        <v>0</v>
      </c>
      <c r="AC86" s="65">
        <v>0</v>
      </c>
      <c r="AD86" s="65">
        <v>0</v>
      </c>
      <c r="AE86" s="65">
        <v>0</v>
      </c>
      <c r="AF86" s="75">
        <v>23600</v>
      </c>
      <c r="AG86" s="75">
        <f t="shared" si="4"/>
        <v>0</v>
      </c>
      <c r="AH86" s="79">
        <v>40536</v>
      </c>
      <c r="AI86" s="77">
        <f t="shared" si="5"/>
        <v>465713.6</v>
      </c>
    </row>
    <row r="87" s="4" customFormat="1" ht="34" customHeight="1" spans="1:35">
      <c r="A87" s="63" t="s">
        <v>57</v>
      </c>
      <c r="B87" s="59" t="s">
        <v>365</v>
      </c>
      <c r="C87" s="60" t="s">
        <v>421</v>
      </c>
      <c r="D87" s="64">
        <v>0.159</v>
      </c>
      <c r="E87" s="65">
        <v>0.159</v>
      </c>
      <c r="F87" s="65">
        <v>0</v>
      </c>
      <c r="G87" s="65">
        <v>0</v>
      </c>
      <c r="H87" s="65">
        <v>0</v>
      </c>
      <c r="I87" s="65">
        <v>0</v>
      </c>
      <c r="J87" s="65">
        <v>0</v>
      </c>
      <c r="K87" s="65">
        <v>0</v>
      </c>
      <c r="L87" s="65">
        <v>0</v>
      </c>
      <c r="M87" s="65">
        <v>0</v>
      </c>
      <c r="N87" s="65">
        <v>0</v>
      </c>
      <c r="O87" s="65">
        <v>0.159</v>
      </c>
      <c r="P87" s="65">
        <v>0</v>
      </c>
      <c r="Q87" s="65">
        <v>0</v>
      </c>
      <c r="R87" s="65">
        <v>0</v>
      </c>
      <c r="S87" s="65">
        <v>0.159</v>
      </c>
      <c r="T87" s="65">
        <v>0</v>
      </c>
      <c r="U87" s="73">
        <v>47200</v>
      </c>
      <c r="V87" s="73">
        <f t="shared" si="6"/>
        <v>7504.8</v>
      </c>
      <c r="W87" s="65">
        <v>0</v>
      </c>
      <c r="X87" s="65">
        <v>0</v>
      </c>
      <c r="Y87" s="65">
        <v>0</v>
      </c>
      <c r="Z87" s="65">
        <v>0</v>
      </c>
      <c r="AA87" s="65">
        <v>0</v>
      </c>
      <c r="AB87" s="65">
        <v>0</v>
      </c>
      <c r="AC87" s="65">
        <v>0</v>
      </c>
      <c r="AD87" s="65">
        <v>0</v>
      </c>
      <c r="AE87" s="65">
        <v>0</v>
      </c>
      <c r="AF87" s="75">
        <v>23600</v>
      </c>
      <c r="AG87" s="75">
        <f t="shared" si="4"/>
        <v>0</v>
      </c>
      <c r="AH87" s="79">
        <v>0</v>
      </c>
      <c r="AI87" s="77">
        <f t="shared" si="5"/>
        <v>7504.8</v>
      </c>
    </row>
    <row r="88" s="4" customFormat="1" ht="34" customHeight="1" spans="1:35">
      <c r="A88" s="63" t="s">
        <v>57</v>
      </c>
      <c r="B88" s="59" t="s">
        <v>365</v>
      </c>
      <c r="C88" s="60" t="s">
        <v>422</v>
      </c>
      <c r="D88" s="64">
        <v>5.655</v>
      </c>
      <c r="E88" s="65">
        <v>5.655</v>
      </c>
      <c r="F88" s="65">
        <v>0</v>
      </c>
      <c r="G88" s="65">
        <v>0</v>
      </c>
      <c r="H88" s="65">
        <v>0</v>
      </c>
      <c r="I88" s="65">
        <v>0</v>
      </c>
      <c r="J88" s="65">
        <v>0</v>
      </c>
      <c r="K88" s="65">
        <v>5.564</v>
      </c>
      <c r="L88" s="65">
        <v>0</v>
      </c>
      <c r="M88" s="65">
        <v>0</v>
      </c>
      <c r="N88" s="65">
        <v>5.564</v>
      </c>
      <c r="O88" s="65">
        <v>0.091</v>
      </c>
      <c r="P88" s="65">
        <v>0.091</v>
      </c>
      <c r="Q88" s="65">
        <v>0</v>
      </c>
      <c r="R88" s="65">
        <v>0</v>
      </c>
      <c r="S88" s="65">
        <v>0</v>
      </c>
      <c r="T88" s="65">
        <v>0</v>
      </c>
      <c r="U88" s="73">
        <v>47200</v>
      </c>
      <c r="V88" s="73">
        <f t="shared" si="6"/>
        <v>266916</v>
      </c>
      <c r="W88" s="65">
        <v>0</v>
      </c>
      <c r="X88" s="65">
        <v>0</v>
      </c>
      <c r="Y88" s="65">
        <v>0</v>
      </c>
      <c r="Z88" s="65">
        <v>0</v>
      </c>
      <c r="AA88" s="65">
        <v>0</v>
      </c>
      <c r="AB88" s="65">
        <v>0</v>
      </c>
      <c r="AC88" s="65">
        <v>0</v>
      </c>
      <c r="AD88" s="65">
        <v>0</v>
      </c>
      <c r="AE88" s="65">
        <v>0</v>
      </c>
      <c r="AF88" s="75">
        <v>23600</v>
      </c>
      <c r="AG88" s="75">
        <f t="shared" si="4"/>
        <v>0</v>
      </c>
      <c r="AH88" s="79">
        <v>10015.2</v>
      </c>
      <c r="AI88" s="77">
        <f t="shared" si="5"/>
        <v>276931.2</v>
      </c>
    </row>
    <row r="89" s="4" customFormat="1" ht="34" customHeight="1" spans="1:35">
      <c r="A89" s="63" t="s">
        <v>57</v>
      </c>
      <c r="B89" s="59" t="s">
        <v>365</v>
      </c>
      <c r="C89" s="60" t="s">
        <v>423</v>
      </c>
      <c r="D89" s="64">
        <v>0.346</v>
      </c>
      <c r="E89" s="65">
        <v>0</v>
      </c>
      <c r="F89" s="65">
        <v>0</v>
      </c>
      <c r="G89" s="65">
        <v>0</v>
      </c>
      <c r="H89" s="65">
        <v>0</v>
      </c>
      <c r="I89" s="65">
        <v>0</v>
      </c>
      <c r="J89" s="65">
        <v>0</v>
      </c>
      <c r="K89" s="65">
        <v>0</v>
      </c>
      <c r="L89" s="65">
        <v>0</v>
      </c>
      <c r="M89" s="65">
        <v>0</v>
      </c>
      <c r="N89" s="65">
        <v>0</v>
      </c>
      <c r="O89" s="65">
        <v>0</v>
      </c>
      <c r="P89" s="65">
        <v>0</v>
      </c>
      <c r="Q89" s="65">
        <v>0</v>
      </c>
      <c r="R89" s="65">
        <v>0</v>
      </c>
      <c r="S89" s="65">
        <v>0</v>
      </c>
      <c r="T89" s="65">
        <v>0</v>
      </c>
      <c r="U89" s="73">
        <v>47200</v>
      </c>
      <c r="V89" s="73">
        <f t="shared" si="6"/>
        <v>0</v>
      </c>
      <c r="W89" s="65">
        <v>0.346</v>
      </c>
      <c r="X89" s="65">
        <v>0.346</v>
      </c>
      <c r="Y89" s="65">
        <v>0</v>
      </c>
      <c r="Z89" s="65">
        <v>0</v>
      </c>
      <c r="AA89" s="65">
        <v>0</v>
      </c>
      <c r="AB89" s="65">
        <v>0</v>
      </c>
      <c r="AC89" s="65">
        <v>0</v>
      </c>
      <c r="AD89" s="65">
        <v>0</v>
      </c>
      <c r="AE89" s="65">
        <v>0</v>
      </c>
      <c r="AF89" s="75">
        <v>23600</v>
      </c>
      <c r="AG89" s="75">
        <f t="shared" si="4"/>
        <v>8165.6</v>
      </c>
      <c r="AH89" s="79">
        <v>0</v>
      </c>
      <c r="AI89" s="77">
        <f t="shared" si="5"/>
        <v>8165.6</v>
      </c>
    </row>
    <row r="90" s="4" customFormat="1" ht="34" customHeight="1" spans="1:35">
      <c r="A90" s="63" t="s">
        <v>57</v>
      </c>
      <c r="B90" s="59" t="s">
        <v>365</v>
      </c>
      <c r="C90" s="60" t="s">
        <v>424</v>
      </c>
      <c r="D90" s="64">
        <v>8.582</v>
      </c>
      <c r="E90" s="65">
        <v>8.34</v>
      </c>
      <c r="F90" s="65">
        <v>1.947</v>
      </c>
      <c r="G90" s="65">
        <v>1.266</v>
      </c>
      <c r="H90" s="65">
        <v>0.681</v>
      </c>
      <c r="I90" s="65">
        <v>0</v>
      </c>
      <c r="J90" s="65">
        <v>0</v>
      </c>
      <c r="K90" s="65">
        <v>6.385</v>
      </c>
      <c r="L90" s="65">
        <v>6.385</v>
      </c>
      <c r="M90" s="65">
        <v>0</v>
      </c>
      <c r="N90" s="65">
        <v>0</v>
      </c>
      <c r="O90" s="65">
        <v>0.008</v>
      </c>
      <c r="P90" s="65">
        <v>0.008</v>
      </c>
      <c r="Q90" s="65">
        <v>0</v>
      </c>
      <c r="R90" s="65">
        <v>0</v>
      </c>
      <c r="S90" s="65">
        <v>0</v>
      </c>
      <c r="T90" s="65">
        <v>0</v>
      </c>
      <c r="U90" s="73">
        <v>47200</v>
      </c>
      <c r="V90" s="73">
        <f t="shared" si="6"/>
        <v>393648</v>
      </c>
      <c r="W90" s="65">
        <v>0.242</v>
      </c>
      <c r="X90" s="65">
        <v>0.242</v>
      </c>
      <c r="Y90" s="65">
        <v>0</v>
      </c>
      <c r="Z90" s="65">
        <v>0</v>
      </c>
      <c r="AA90" s="65">
        <v>0</v>
      </c>
      <c r="AB90" s="65">
        <v>0</v>
      </c>
      <c r="AC90" s="65">
        <v>0</v>
      </c>
      <c r="AD90" s="65">
        <v>0</v>
      </c>
      <c r="AE90" s="65">
        <v>0</v>
      </c>
      <c r="AF90" s="75">
        <v>23600</v>
      </c>
      <c r="AG90" s="75">
        <f t="shared" si="4"/>
        <v>5711.2</v>
      </c>
      <c r="AH90" s="79">
        <v>31349.268</v>
      </c>
      <c r="AI90" s="77">
        <f t="shared" si="5"/>
        <v>430708.468</v>
      </c>
    </row>
    <row r="91" s="4" customFormat="1" ht="34" customHeight="1" spans="1:35">
      <c r="A91" s="63" t="s">
        <v>57</v>
      </c>
      <c r="B91" s="59" t="s">
        <v>365</v>
      </c>
      <c r="C91" s="60" t="s">
        <v>425</v>
      </c>
      <c r="D91" s="64">
        <v>1.046</v>
      </c>
      <c r="E91" s="65">
        <v>1.046</v>
      </c>
      <c r="F91" s="65">
        <v>1.046</v>
      </c>
      <c r="G91" s="65">
        <v>0.284</v>
      </c>
      <c r="H91" s="65">
        <v>0.762</v>
      </c>
      <c r="I91" s="65">
        <v>0</v>
      </c>
      <c r="J91" s="65">
        <v>0</v>
      </c>
      <c r="K91" s="65">
        <v>0</v>
      </c>
      <c r="L91" s="65">
        <v>0</v>
      </c>
      <c r="M91" s="65">
        <v>0</v>
      </c>
      <c r="N91" s="65">
        <v>0</v>
      </c>
      <c r="O91" s="65">
        <v>0</v>
      </c>
      <c r="P91" s="65">
        <v>0</v>
      </c>
      <c r="Q91" s="65">
        <v>0</v>
      </c>
      <c r="R91" s="65">
        <v>0</v>
      </c>
      <c r="S91" s="65">
        <v>0</v>
      </c>
      <c r="T91" s="65">
        <v>0</v>
      </c>
      <c r="U91" s="73">
        <v>47200</v>
      </c>
      <c r="V91" s="73">
        <f t="shared" si="6"/>
        <v>49371.2</v>
      </c>
      <c r="W91" s="65">
        <v>0</v>
      </c>
      <c r="X91" s="65">
        <v>0</v>
      </c>
      <c r="Y91" s="65">
        <v>0</v>
      </c>
      <c r="Z91" s="65">
        <v>0</v>
      </c>
      <c r="AA91" s="65">
        <v>0</v>
      </c>
      <c r="AB91" s="65">
        <v>0</v>
      </c>
      <c r="AC91" s="65">
        <v>0</v>
      </c>
      <c r="AD91" s="65">
        <v>0</v>
      </c>
      <c r="AE91" s="65">
        <v>0</v>
      </c>
      <c r="AF91" s="75">
        <v>23600</v>
      </c>
      <c r="AG91" s="75">
        <f t="shared" si="4"/>
        <v>0</v>
      </c>
      <c r="AH91" s="79">
        <v>1405.824</v>
      </c>
      <c r="AI91" s="77">
        <f t="shared" si="5"/>
        <v>50777.024</v>
      </c>
    </row>
    <row r="92" s="4" customFormat="1" ht="34" customHeight="1" spans="1:35">
      <c r="A92" s="63" t="s">
        <v>57</v>
      </c>
      <c r="B92" s="59" t="s">
        <v>365</v>
      </c>
      <c r="C92" s="60" t="s">
        <v>426</v>
      </c>
      <c r="D92" s="64">
        <v>20.0839999999999</v>
      </c>
      <c r="E92" s="65">
        <v>19.2899999999999</v>
      </c>
      <c r="F92" s="65">
        <v>4.579</v>
      </c>
      <c r="G92" s="65">
        <v>2.875</v>
      </c>
      <c r="H92" s="65">
        <v>1.704</v>
      </c>
      <c r="I92" s="65">
        <v>0</v>
      </c>
      <c r="J92" s="65">
        <v>0</v>
      </c>
      <c r="K92" s="65">
        <v>14.6429999999999</v>
      </c>
      <c r="L92" s="65">
        <v>14.4849999999999</v>
      </c>
      <c r="M92" s="65">
        <v>0.158</v>
      </c>
      <c r="N92" s="65">
        <v>0</v>
      </c>
      <c r="O92" s="65">
        <v>0.068</v>
      </c>
      <c r="P92" s="65">
        <v>0</v>
      </c>
      <c r="Q92" s="65">
        <v>0</v>
      </c>
      <c r="R92" s="65">
        <v>0</v>
      </c>
      <c r="S92" s="65">
        <v>0.068</v>
      </c>
      <c r="T92" s="65">
        <v>0</v>
      </c>
      <c r="U92" s="73">
        <v>47200</v>
      </c>
      <c r="V92" s="73">
        <f t="shared" si="6"/>
        <v>910487.999999995</v>
      </c>
      <c r="W92" s="65">
        <v>0.794</v>
      </c>
      <c r="X92" s="65">
        <v>0.794</v>
      </c>
      <c r="Y92" s="65">
        <v>0</v>
      </c>
      <c r="Z92" s="65">
        <v>0</v>
      </c>
      <c r="AA92" s="65">
        <v>0</v>
      </c>
      <c r="AB92" s="65">
        <v>0</v>
      </c>
      <c r="AC92" s="65">
        <v>0</v>
      </c>
      <c r="AD92" s="65">
        <v>0</v>
      </c>
      <c r="AE92" s="65">
        <v>0</v>
      </c>
      <c r="AF92" s="75">
        <v>23600</v>
      </c>
      <c r="AG92" s="75">
        <f t="shared" si="4"/>
        <v>18738.4</v>
      </c>
      <c r="AH92" s="79">
        <v>72095.0759999995</v>
      </c>
      <c r="AI92" s="77">
        <f t="shared" si="5"/>
        <v>1001321.47599999</v>
      </c>
    </row>
    <row r="93" s="4" customFormat="1" ht="34" customHeight="1" spans="1:35">
      <c r="A93" s="63" t="s">
        <v>57</v>
      </c>
      <c r="B93" s="59" t="s">
        <v>365</v>
      </c>
      <c r="C93" s="60" t="s">
        <v>427</v>
      </c>
      <c r="D93" s="64">
        <v>0.429</v>
      </c>
      <c r="E93" s="65">
        <v>0.429</v>
      </c>
      <c r="F93" s="65">
        <v>0.429</v>
      </c>
      <c r="G93" s="65">
        <v>0</v>
      </c>
      <c r="H93" s="65">
        <v>0.429</v>
      </c>
      <c r="I93" s="65">
        <v>0</v>
      </c>
      <c r="J93" s="65">
        <v>0</v>
      </c>
      <c r="K93" s="65">
        <v>0</v>
      </c>
      <c r="L93" s="65">
        <v>0</v>
      </c>
      <c r="M93" s="65">
        <v>0</v>
      </c>
      <c r="N93" s="65">
        <v>0</v>
      </c>
      <c r="O93" s="65">
        <v>0</v>
      </c>
      <c r="P93" s="65">
        <v>0</v>
      </c>
      <c r="Q93" s="65">
        <v>0</v>
      </c>
      <c r="R93" s="65">
        <v>0</v>
      </c>
      <c r="S93" s="65">
        <v>0</v>
      </c>
      <c r="T93" s="65">
        <v>0</v>
      </c>
      <c r="U93" s="73">
        <v>47200</v>
      </c>
      <c r="V93" s="73">
        <f t="shared" si="6"/>
        <v>20248.8</v>
      </c>
      <c r="W93" s="65">
        <v>0</v>
      </c>
      <c r="X93" s="65">
        <v>0</v>
      </c>
      <c r="Y93" s="65">
        <v>0</v>
      </c>
      <c r="Z93" s="65">
        <v>0</v>
      </c>
      <c r="AA93" s="65">
        <v>0</v>
      </c>
      <c r="AB93" s="65">
        <v>0</v>
      </c>
      <c r="AC93" s="65">
        <v>0</v>
      </c>
      <c r="AD93" s="65">
        <v>0</v>
      </c>
      <c r="AE93" s="82">
        <v>0</v>
      </c>
      <c r="AF93" s="75">
        <v>23600</v>
      </c>
      <c r="AG93" s="75">
        <f t="shared" si="4"/>
        <v>0</v>
      </c>
      <c r="AH93" s="79">
        <v>576.576</v>
      </c>
      <c r="AI93" s="77">
        <f t="shared" si="5"/>
        <v>20825.376</v>
      </c>
    </row>
    <row r="94" s="4" customFormat="1" ht="34" customHeight="1" spans="1:35">
      <c r="A94" s="63" t="s">
        <v>57</v>
      </c>
      <c r="B94" s="59" t="s">
        <v>365</v>
      </c>
      <c r="C94" s="60" t="s">
        <v>428</v>
      </c>
      <c r="D94" s="64">
        <v>12.846</v>
      </c>
      <c r="E94" s="65">
        <v>12.118</v>
      </c>
      <c r="F94" s="65">
        <v>3.049</v>
      </c>
      <c r="G94" s="65">
        <v>0.21</v>
      </c>
      <c r="H94" s="65">
        <v>2.839</v>
      </c>
      <c r="I94" s="65">
        <v>0</v>
      </c>
      <c r="J94" s="65">
        <v>0</v>
      </c>
      <c r="K94" s="65">
        <v>8.978</v>
      </c>
      <c r="L94" s="65">
        <v>8.978</v>
      </c>
      <c r="M94" s="65">
        <v>0</v>
      </c>
      <c r="N94" s="65">
        <v>0</v>
      </c>
      <c r="O94" s="65">
        <v>0.091</v>
      </c>
      <c r="P94" s="65">
        <v>0.091</v>
      </c>
      <c r="Q94" s="65">
        <v>0</v>
      </c>
      <c r="R94" s="65">
        <v>0</v>
      </c>
      <c r="S94" s="65">
        <v>0</v>
      </c>
      <c r="T94" s="65">
        <v>0</v>
      </c>
      <c r="U94" s="73">
        <v>47200</v>
      </c>
      <c r="V94" s="73">
        <f t="shared" si="6"/>
        <v>571969.6</v>
      </c>
      <c r="W94" s="65">
        <v>0.728</v>
      </c>
      <c r="X94" s="65">
        <v>0.728</v>
      </c>
      <c r="Y94" s="65">
        <v>0</v>
      </c>
      <c r="Z94" s="65">
        <v>0</v>
      </c>
      <c r="AA94" s="65">
        <v>0</v>
      </c>
      <c r="AB94" s="65">
        <v>0</v>
      </c>
      <c r="AC94" s="65">
        <v>0</v>
      </c>
      <c r="AD94" s="65">
        <v>0</v>
      </c>
      <c r="AE94" s="65">
        <v>0</v>
      </c>
      <c r="AF94" s="75">
        <v>23600</v>
      </c>
      <c r="AG94" s="75">
        <f t="shared" si="4"/>
        <v>17180.8</v>
      </c>
      <c r="AH94" s="79">
        <v>44498.856</v>
      </c>
      <c r="AI94" s="77">
        <f t="shared" si="5"/>
        <v>633649.256</v>
      </c>
    </row>
    <row r="95" s="4" customFormat="1" ht="34" customHeight="1" spans="1:35">
      <c r="A95" s="63" t="s">
        <v>57</v>
      </c>
      <c r="B95" s="59" t="s">
        <v>365</v>
      </c>
      <c r="C95" s="60" t="s">
        <v>429</v>
      </c>
      <c r="D95" s="64">
        <v>0.971</v>
      </c>
      <c r="E95" s="65">
        <v>0.971</v>
      </c>
      <c r="F95" s="65">
        <v>0.971</v>
      </c>
      <c r="G95" s="65">
        <v>0</v>
      </c>
      <c r="H95" s="65">
        <v>0.971</v>
      </c>
      <c r="I95" s="65">
        <v>0</v>
      </c>
      <c r="J95" s="65">
        <v>0</v>
      </c>
      <c r="K95" s="65">
        <v>0</v>
      </c>
      <c r="L95" s="65">
        <v>0</v>
      </c>
      <c r="M95" s="65">
        <v>0</v>
      </c>
      <c r="N95" s="65">
        <v>0</v>
      </c>
      <c r="O95" s="65">
        <v>0</v>
      </c>
      <c r="P95" s="65">
        <v>0</v>
      </c>
      <c r="Q95" s="65">
        <v>0</v>
      </c>
      <c r="R95" s="65">
        <v>0</v>
      </c>
      <c r="S95" s="65">
        <v>0</v>
      </c>
      <c r="T95" s="65">
        <v>0</v>
      </c>
      <c r="U95" s="73">
        <v>47200</v>
      </c>
      <c r="V95" s="73">
        <f t="shared" si="6"/>
        <v>45831.2</v>
      </c>
      <c r="W95" s="65">
        <v>0</v>
      </c>
      <c r="X95" s="65">
        <v>0</v>
      </c>
      <c r="Y95" s="65">
        <v>0</v>
      </c>
      <c r="Z95" s="65">
        <v>0</v>
      </c>
      <c r="AA95" s="65">
        <v>0</v>
      </c>
      <c r="AB95" s="65">
        <v>0</v>
      </c>
      <c r="AC95" s="65">
        <v>0</v>
      </c>
      <c r="AD95" s="65">
        <v>0</v>
      </c>
      <c r="AE95" s="65">
        <v>0</v>
      </c>
      <c r="AF95" s="75">
        <v>23600</v>
      </c>
      <c r="AG95" s="75">
        <f t="shared" si="4"/>
        <v>0</v>
      </c>
      <c r="AH95" s="79">
        <v>1305.024</v>
      </c>
      <c r="AI95" s="77">
        <f t="shared" si="5"/>
        <v>47136.224</v>
      </c>
    </row>
    <row r="96" s="4" customFormat="1" ht="34" customHeight="1" spans="1:35">
      <c r="A96" s="63" t="s">
        <v>57</v>
      </c>
      <c r="B96" s="59" t="s">
        <v>365</v>
      </c>
      <c r="C96" s="60" t="s">
        <v>430</v>
      </c>
      <c r="D96" s="64">
        <v>0.217</v>
      </c>
      <c r="E96" s="65">
        <v>0.217</v>
      </c>
      <c r="F96" s="65">
        <v>0.217</v>
      </c>
      <c r="G96" s="65">
        <v>0</v>
      </c>
      <c r="H96" s="65">
        <v>0.217</v>
      </c>
      <c r="I96" s="65">
        <v>0</v>
      </c>
      <c r="J96" s="65">
        <v>0</v>
      </c>
      <c r="K96" s="65">
        <v>0</v>
      </c>
      <c r="L96" s="65">
        <v>0</v>
      </c>
      <c r="M96" s="65">
        <v>0</v>
      </c>
      <c r="N96" s="65">
        <v>0</v>
      </c>
      <c r="O96" s="65">
        <v>0</v>
      </c>
      <c r="P96" s="65">
        <v>0</v>
      </c>
      <c r="Q96" s="65">
        <v>0</v>
      </c>
      <c r="R96" s="65">
        <v>0</v>
      </c>
      <c r="S96" s="65">
        <v>0</v>
      </c>
      <c r="T96" s="65">
        <v>0</v>
      </c>
      <c r="U96" s="73">
        <v>47200</v>
      </c>
      <c r="V96" s="73">
        <f t="shared" si="6"/>
        <v>10242.4</v>
      </c>
      <c r="W96" s="65">
        <v>0</v>
      </c>
      <c r="X96" s="65">
        <v>0</v>
      </c>
      <c r="Y96" s="65">
        <v>0</v>
      </c>
      <c r="Z96" s="65">
        <v>0</v>
      </c>
      <c r="AA96" s="65">
        <v>0</v>
      </c>
      <c r="AB96" s="65">
        <v>0</v>
      </c>
      <c r="AC96" s="65">
        <v>0</v>
      </c>
      <c r="AD96" s="65">
        <v>0</v>
      </c>
      <c r="AE96" s="65">
        <v>0</v>
      </c>
      <c r="AF96" s="75">
        <v>23600</v>
      </c>
      <c r="AG96" s="75">
        <f t="shared" si="4"/>
        <v>0</v>
      </c>
      <c r="AH96" s="79">
        <v>291.648</v>
      </c>
      <c r="AI96" s="77">
        <f t="shared" si="5"/>
        <v>10534.048</v>
      </c>
    </row>
    <row r="97" s="4" customFormat="1" ht="34" customHeight="1" spans="1:35">
      <c r="A97" s="63" t="s">
        <v>57</v>
      </c>
      <c r="B97" s="59" t="s">
        <v>365</v>
      </c>
      <c r="C97" s="60" t="s">
        <v>431</v>
      </c>
      <c r="D97" s="64">
        <v>1.831</v>
      </c>
      <c r="E97" s="65">
        <v>1.831</v>
      </c>
      <c r="F97" s="65">
        <v>0.013</v>
      </c>
      <c r="G97" s="65">
        <v>0.013</v>
      </c>
      <c r="H97" s="65">
        <v>0</v>
      </c>
      <c r="I97" s="65">
        <v>0</v>
      </c>
      <c r="J97" s="65">
        <v>0</v>
      </c>
      <c r="K97" s="65">
        <v>1.818</v>
      </c>
      <c r="L97" s="65">
        <v>1.818</v>
      </c>
      <c r="M97" s="65">
        <v>0</v>
      </c>
      <c r="N97" s="65">
        <v>0</v>
      </c>
      <c r="O97" s="65">
        <v>0</v>
      </c>
      <c r="P97" s="65">
        <v>0</v>
      </c>
      <c r="Q97" s="65">
        <v>0</v>
      </c>
      <c r="R97" s="65">
        <v>0</v>
      </c>
      <c r="S97" s="65">
        <v>0</v>
      </c>
      <c r="T97" s="65">
        <v>0</v>
      </c>
      <c r="U97" s="73">
        <v>47200</v>
      </c>
      <c r="V97" s="73">
        <f t="shared" si="6"/>
        <v>86423.2</v>
      </c>
      <c r="W97" s="65">
        <v>0</v>
      </c>
      <c r="X97" s="65">
        <v>0</v>
      </c>
      <c r="Y97" s="65">
        <v>0</v>
      </c>
      <c r="Z97" s="65">
        <v>0</v>
      </c>
      <c r="AA97" s="65">
        <v>0</v>
      </c>
      <c r="AB97" s="65">
        <v>0</v>
      </c>
      <c r="AC97" s="65">
        <v>0</v>
      </c>
      <c r="AD97" s="65">
        <v>0</v>
      </c>
      <c r="AE97" s="65">
        <v>0</v>
      </c>
      <c r="AF97" s="75">
        <v>23600</v>
      </c>
      <c r="AG97" s="75">
        <f t="shared" si="4"/>
        <v>0</v>
      </c>
      <c r="AH97" s="79">
        <v>8198.472</v>
      </c>
      <c r="AI97" s="77">
        <f t="shared" si="5"/>
        <v>94621.672</v>
      </c>
    </row>
    <row r="98" ht="39" customHeight="1" spans="1:35">
      <c r="A98" s="83" t="s">
        <v>432</v>
      </c>
      <c r="B98" s="84"/>
      <c r="C98" s="83"/>
      <c r="D98" s="83"/>
      <c r="E98" s="83"/>
      <c r="F98" s="83"/>
      <c r="G98" s="83"/>
      <c r="H98" s="83"/>
      <c r="I98" s="83"/>
      <c r="J98" s="83"/>
      <c r="K98" s="83"/>
      <c r="L98" s="83"/>
      <c r="M98" s="83"/>
      <c r="N98" s="83"/>
      <c r="O98" s="83"/>
      <c r="P98" s="83"/>
      <c r="Q98" s="83"/>
      <c r="R98" s="83"/>
      <c r="S98" s="86"/>
      <c r="T98" s="86"/>
      <c r="U98" s="86"/>
      <c r="V98" s="87"/>
      <c r="W98" s="83"/>
      <c r="X98" s="83"/>
      <c r="Y98" s="83"/>
      <c r="Z98" s="83"/>
      <c r="AA98" s="83"/>
      <c r="AB98" s="83"/>
      <c r="AC98" s="83"/>
      <c r="AD98" s="83"/>
      <c r="AE98" s="83"/>
      <c r="AF98" s="83"/>
      <c r="AG98" s="87"/>
      <c r="AH98" s="87"/>
      <c r="AI98" s="87"/>
    </row>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sheetData>
  <mergeCells count="29">
    <mergeCell ref="A1:AI1"/>
    <mergeCell ref="B2:AI2"/>
    <mergeCell ref="E3:T3"/>
    <mergeCell ref="W3:AA3"/>
    <mergeCell ref="AB3:AE3"/>
    <mergeCell ref="F4:H4"/>
    <mergeCell ref="I4:J4"/>
    <mergeCell ref="K4:N4"/>
    <mergeCell ref="O4:T4"/>
    <mergeCell ref="X4:AA4"/>
    <mergeCell ref="AC4:AE4"/>
    <mergeCell ref="A98:AI98"/>
    <mergeCell ref="A3:A6"/>
    <mergeCell ref="B3:B6"/>
    <mergeCell ref="C3:C6"/>
    <mergeCell ref="D3:D6"/>
    <mergeCell ref="E4:E6"/>
    <mergeCell ref="F5:F6"/>
    <mergeCell ref="I5:I6"/>
    <mergeCell ref="K5:K6"/>
    <mergeCell ref="O5:O6"/>
    <mergeCell ref="U3:U6"/>
    <mergeCell ref="V3:V6"/>
    <mergeCell ref="W4:W6"/>
    <mergeCell ref="AB4:AB6"/>
    <mergeCell ref="AF3:AF6"/>
    <mergeCell ref="AG3:AG6"/>
    <mergeCell ref="AH3:AH6"/>
    <mergeCell ref="AI3:AI6"/>
  </mergeCells>
  <hyperlinks>
    <hyperlink ref="A1" location="'Sheet3'!A1" display="旺苍嘉川化工园区基础设施建设项目自来村五组、六组征收土地补偿公示表"/>
  </hyperlinks>
  <printOptions horizontalCentered="1"/>
  <pageMargins left="0.629861111111111" right="0.393055555555556" top="0.629861111111111" bottom="0.747916666666667" header="0.5" footer="0.472222222222222"/>
  <pageSetup paperSize="9" scale="49"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3"/>
  <sheetViews>
    <sheetView zoomScale="70" zoomScaleNormal="70" workbookViewId="0">
      <pane ySplit="6" topLeftCell="A9" activePane="bottomLeft" state="frozen"/>
      <selection/>
      <selection pane="bottomLeft" activeCell="A1" sqref="A1:AI10"/>
    </sheetView>
  </sheetViews>
  <sheetFormatPr defaultColWidth="8.85714285714286" defaultRowHeight="12.75"/>
  <cols>
    <col min="1" max="1" width="6.08571428571429" customWidth="1"/>
    <col min="2" max="2" width="8.19047619047619" style="5" customWidth="1"/>
    <col min="3" max="3" width="7.38095238095238" customWidth="1"/>
    <col min="4" max="5" width="7.51428571428571" customWidth="1"/>
    <col min="6" max="10" width="6.71428571428571" customWidth="1"/>
    <col min="11" max="11" width="8.31428571428571" customWidth="1"/>
    <col min="12" max="20" width="6.71428571428571" customWidth="1"/>
    <col min="21" max="21" width="8.73333333333333" customWidth="1"/>
    <col min="22" max="22" width="10.2380952380952" customWidth="1"/>
    <col min="23" max="27" width="6.71428571428571" customWidth="1"/>
    <col min="28" max="28" width="6.33333333333333" customWidth="1"/>
    <col min="29" max="31" width="8.36190476190476" customWidth="1"/>
    <col min="34" max="34" width="12"/>
    <col min="35" max="35" width="13.4285714285714"/>
  </cols>
  <sheetData>
    <row r="1" ht="87" customHeight="1" spans="1:35">
      <c r="A1" s="6" t="s">
        <v>433</v>
      </c>
      <c r="B1" s="7"/>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1" customFormat="1" ht="30" customHeight="1" spans="1:35">
      <c r="A2" s="8"/>
      <c r="B2" s="9" t="s">
        <v>1</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2" customFormat="1" ht="62" customHeight="1" spans="1:35">
      <c r="A3" s="11" t="s">
        <v>2</v>
      </c>
      <c r="B3" s="11" t="s">
        <v>3</v>
      </c>
      <c r="C3" s="11" t="s">
        <v>4</v>
      </c>
      <c r="D3" s="11" t="s">
        <v>5</v>
      </c>
      <c r="E3" s="12" t="s">
        <v>6</v>
      </c>
      <c r="F3" s="12"/>
      <c r="G3" s="12"/>
      <c r="H3" s="12"/>
      <c r="I3" s="12"/>
      <c r="J3" s="12"/>
      <c r="K3" s="12"/>
      <c r="L3" s="12"/>
      <c r="M3" s="12"/>
      <c r="N3" s="12"/>
      <c r="O3" s="12"/>
      <c r="P3" s="12"/>
      <c r="Q3" s="12"/>
      <c r="R3" s="12"/>
      <c r="S3" s="12"/>
      <c r="T3" s="12"/>
      <c r="U3" s="32" t="s">
        <v>7</v>
      </c>
      <c r="V3" s="32" t="s">
        <v>8</v>
      </c>
      <c r="W3" s="12" t="s">
        <v>9</v>
      </c>
      <c r="X3" s="12"/>
      <c r="Y3" s="12"/>
      <c r="Z3" s="12"/>
      <c r="AA3" s="12"/>
      <c r="AB3" s="12" t="s">
        <v>10</v>
      </c>
      <c r="AC3" s="12"/>
      <c r="AD3" s="12"/>
      <c r="AE3" s="12"/>
      <c r="AF3" s="13" t="s">
        <v>11</v>
      </c>
      <c r="AG3" s="13" t="s">
        <v>12</v>
      </c>
      <c r="AH3" s="32" t="s">
        <v>13</v>
      </c>
      <c r="AI3" s="36" t="s">
        <v>14</v>
      </c>
    </row>
    <row r="4" s="2" customFormat="1" ht="62" customHeight="1" spans="1:35">
      <c r="A4" s="11"/>
      <c r="B4" s="11"/>
      <c r="C4" s="11"/>
      <c r="D4" s="11"/>
      <c r="E4" s="12" t="s">
        <v>15</v>
      </c>
      <c r="F4" s="12" t="s">
        <v>16</v>
      </c>
      <c r="G4" s="12"/>
      <c r="H4" s="12"/>
      <c r="I4" s="12" t="s">
        <v>17</v>
      </c>
      <c r="J4" s="12"/>
      <c r="K4" s="12" t="s">
        <v>18</v>
      </c>
      <c r="L4" s="12"/>
      <c r="M4" s="12"/>
      <c r="N4" s="12"/>
      <c r="O4" s="12" t="s">
        <v>19</v>
      </c>
      <c r="P4" s="12"/>
      <c r="Q4" s="12"/>
      <c r="R4" s="12"/>
      <c r="S4" s="12"/>
      <c r="T4" s="12"/>
      <c r="U4" s="32"/>
      <c r="V4" s="32"/>
      <c r="W4" s="12" t="s">
        <v>15</v>
      </c>
      <c r="X4" s="12" t="s">
        <v>9</v>
      </c>
      <c r="Y4" s="12"/>
      <c r="Z4" s="12"/>
      <c r="AA4" s="12"/>
      <c r="AB4" s="12" t="s">
        <v>15</v>
      </c>
      <c r="AC4" s="12" t="s">
        <v>10</v>
      </c>
      <c r="AD4" s="12"/>
      <c r="AE4" s="12"/>
      <c r="AF4" s="13"/>
      <c r="AG4" s="13"/>
      <c r="AH4" s="32"/>
      <c r="AI4" s="36"/>
    </row>
    <row r="5" s="3" customFormat="1" ht="62" customHeight="1" spans="1:35">
      <c r="A5" s="11"/>
      <c r="B5" s="11"/>
      <c r="C5" s="11"/>
      <c r="D5" s="11"/>
      <c r="E5" s="13"/>
      <c r="F5" s="13" t="s">
        <v>20</v>
      </c>
      <c r="G5" s="13" t="s">
        <v>21</v>
      </c>
      <c r="H5" s="13" t="s">
        <v>22</v>
      </c>
      <c r="I5" s="13" t="s">
        <v>20</v>
      </c>
      <c r="J5" s="13" t="s">
        <v>23</v>
      </c>
      <c r="K5" s="13" t="s">
        <v>20</v>
      </c>
      <c r="L5" s="13" t="s">
        <v>24</v>
      </c>
      <c r="M5" s="13" t="s">
        <v>25</v>
      </c>
      <c r="N5" s="13" t="s">
        <v>26</v>
      </c>
      <c r="O5" s="13" t="s">
        <v>20</v>
      </c>
      <c r="P5" s="13" t="s">
        <v>27</v>
      </c>
      <c r="Q5" s="13" t="s">
        <v>28</v>
      </c>
      <c r="R5" s="13" t="s">
        <v>29</v>
      </c>
      <c r="S5" s="13" t="s">
        <v>30</v>
      </c>
      <c r="T5" s="13" t="s">
        <v>31</v>
      </c>
      <c r="U5" s="32"/>
      <c r="V5" s="32"/>
      <c r="W5" s="13"/>
      <c r="X5" s="13" t="s">
        <v>32</v>
      </c>
      <c r="Y5" s="13" t="s">
        <v>33</v>
      </c>
      <c r="Z5" s="13" t="s">
        <v>34</v>
      </c>
      <c r="AA5" s="13" t="s">
        <v>35</v>
      </c>
      <c r="AB5" s="13"/>
      <c r="AC5" s="13" t="s">
        <v>36</v>
      </c>
      <c r="AD5" s="13" t="s">
        <v>37</v>
      </c>
      <c r="AE5" s="11" t="s">
        <v>38</v>
      </c>
      <c r="AF5" s="13"/>
      <c r="AG5" s="13"/>
      <c r="AH5" s="32"/>
      <c r="AI5" s="37"/>
    </row>
    <row r="6" s="2" customFormat="1" ht="62" customHeight="1" spans="1:35">
      <c r="A6" s="11"/>
      <c r="B6" s="11"/>
      <c r="C6" s="11"/>
      <c r="D6" s="11"/>
      <c r="E6" s="12"/>
      <c r="F6" s="12"/>
      <c r="G6" s="14" t="s">
        <v>39</v>
      </c>
      <c r="H6" s="14" t="s">
        <v>40</v>
      </c>
      <c r="I6" s="12"/>
      <c r="J6" s="14" t="s">
        <v>41</v>
      </c>
      <c r="K6" s="12"/>
      <c r="L6" s="14" t="s">
        <v>42</v>
      </c>
      <c r="M6" s="14" t="s">
        <v>43</v>
      </c>
      <c r="N6" s="14" t="s">
        <v>44</v>
      </c>
      <c r="O6" s="12"/>
      <c r="P6" s="14" t="s">
        <v>45</v>
      </c>
      <c r="Q6" s="14" t="s">
        <v>46</v>
      </c>
      <c r="R6" s="14" t="s">
        <v>47</v>
      </c>
      <c r="S6" s="14" t="s">
        <v>48</v>
      </c>
      <c r="T6" s="14" t="s">
        <v>49</v>
      </c>
      <c r="U6" s="32"/>
      <c r="V6" s="32"/>
      <c r="W6" s="12"/>
      <c r="X6" s="14" t="s">
        <v>50</v>
      </c>
      <c r="Y6" s="14" t="s">
        <v>51</v>
      </c>
      <c r="Z6" s="14" t="s">
        <v>52</v>
      </c>
      <c r="AA6" s="14" t="s">
        <v>53</v>
      </c>
      <c r="AB6" s="12"/>
      <c r="AC6" s="14" t="s">
        <v>54</v>
      </c>
      <c r="AD6" s="14" t="s">
        <v>55</v>
      </c>
      <c r="AE6" s="14" t="s">
        <v>56</v>
      </c>
      <c r="AF6" s="13"/>
      <c r="AG6" s="13"/>
      <c r="AH6" s="32"/>
      <c r="AI6" s="36"/>
    </row>
    <row r="7" s="4" customFormat="1" ht="109" customHeight="1" spans="1:35">
      <c r="A7" s="15" t="s">
        <v>57</v>
      </c>
      <c r="B7" s="16" t="s">
        <v>434</v>
      </c>
      <c r="C7" s="17" t="s">
        <v>435</v>
      </c>
      <c r="D7" s="18">
        <f t="shared" ref="D7:D9" si="0">E7+W7+AB7</f>
        <v>0.085</v>
      </c>
      <c r="E7" s="19">
        <f>F7+I7+K7+O7</f>
        <v>0.085</v>
      </c>
      <c r="F7" s="20">
        <f t="shared" ref="F7:F9" si="1">G7+H7</f>
        <v>0.085</v>
      </c>
      <c r="G7" s="20">
        <v>0.085</v>
      </c>
      <c r="H7" s="21">
        <f t="shared" ref="H7:N7" si="2">SUM(H4:H6)</f>
        <v>0</v>
      </c>
      <c r="I7" s="21">
        <f>J7</f>
        <v>0</v>
      </c>
      <c r="J7" s="21">
        <f t="shared" si="2"/>
        <v>0</v>
      </c>
      <c r="K7" s="21">
        <f t="shared" ref="K7:K9" si="3">L7+M7+N7</f>
        <v>0</v>
      </c>
      <c r="L7" s="21">
        <f t="shared" si="2"/>
        <v>0</v>
      </c>
      <c r="M7" s="21">
        <f t="shared" si="2"/>
        <v>0</v>
      </c>
      <c r="N7" s="21">
        <f t="shared" si="2"/>
        <v>0</v>
      </c>
      <c r="O7" s="21">
        <f t="shared" ref="O7:O9" si="4">P7+Q7+R7+S7+T7</f>
        <v>0</v>
      </c>
      <c r="P7" s="21">
        <f t="shared" ref="P7:T7" si="5">SUM(P4:P6)</f>
        <v>0</v>
      </c>
      <c r="Q7" s="21">
        <f t="shared" si="5"/>
        <v>0</v>
      </c>
      <c r="R7" s="21">
        <f t="shared" si="5"/>
        <v>0</v>
      </c>
      <c r="S7" s="21">
        <f t="shared" si="5"/>
        <v>0</v>
      </c>
      <c r="T7" s="21">
        <f t="shared" si="5"/>
        <v>0</v>
      </c>
      <c r="U7" s="21">
        <v>47200</v>
      </c>
      <c r="V7" s="21">
        <f t="shared" ref="V7:V9" si="6">F7*U7</f>
        <v>4012</v>
      </c>
      <c r="W7" s="21">
        <f t="shared" ref="W7:W9" si="7">X7+Y7+Z7+AA7</f>
        <v>0</v>
      </c>
      <c r="X7" s="21">
        <f t="shared" ref="X7:AA7" si="8">SUM(X4:X6)</f>
        <v>0</v>
      </c>
      <c r="Y7" s="21">
        <f t="shared" si="8"/>
        <v>0</v>
      </c>
      <c r="Z7" s="21">
        <f t="shared" si="8"/>
        <v>0</v>
      </c>
      <c r="AA7" s="21">
        <f t="shared" si="8"/>
        <v>0</v>
      </c>
      <c r="AB7" s="33">
        <f t="shared" ref="AB7:AB9" si="9">AC7+AD7+AE7</f>
        <v>0</v>
      </c>
      <c r="AC7" s="21">
        <f t="shared" ref="AC7:AE7" si="10">SUM(AC4:AC6)</f>
        <v>0</v>
      </c>
      <c r="AD7" s="21">
        <f t="shared" si="10"/>
        <v>0</v>
      </c>
      <c r="AE7" s="21">
        <f t="shared" si="10"/>
        <v>0</v>
      </c>
      <c r="AF7" s="17">
        <v>23600</v>
      </c>
      <c r="AG7" s="17">
        <f t="shared" ref="AG7:AG9" si="11">AB7*AF7</f>
        <v>0</v>
      </c>
      <c r="AH7" s="38">
        <f t="shared" ref="AH7:AH9" si="12">F7*1344</f>
        <v>114.24</v>
      </c>
      <c r="AI7" s="38">
        <f t="shared" ref="AI7:AI9" si="13">V7+AH7+AG7</f>
        <v>4126.24</v>
      </c>
    </row>
    <row r="8" s="4" customFormat="1" ht="109" customHeight="1" spans="1:35">
      <c r="A8" s="15" t="s">
        <v>57</v>
      </c>
      <c r="B8" s="16" t="s">
        <v>434</v>
      </c>
      <c r="C8" s="17" t="s">
        <v>436</v>
      </c>
      <c r="D8" s="18">
        <f t="shared" si="0"/>
        <v>1.119</v>
      </c>
      <c r="E8" s="19">
        <f>F8+K8+O8</f>
        <v>1.119</v>
      </c>
      <c r="F8" s="20">
        <f t="shared" si="1"/>
        <v>1.028</v>
      </c>
      <c r="G8" s="20">
        <v>1.028</v>
      </c>
      <c r="H8" s="21">
        <v>0</v>
      </c>
      <c r="I8" s="21">
        <f>J8</f>
        <v>0</v>
      </c>
      <c r="J8" s="21">
        <v>0</v>
      </c>
      <c r="K8" s="21">
        <f t="shared" si="3"/>
        <v>0</v>
      </c>
      <c r="L8" s="21">
        <v>0</v>
      </c>
      <c r="M8" s="21">
        <v>0</v>
      </c>
      <c r="N8" s="21">
        <v>0</v>
      </c>
      <c r="O8" s="21">
        <f t="shared" si="4"/>
        <v>0.091</v>
      </c>
      <c r="P8" s="21">
        <v>0</v>
      </c>
      <c r="Q8" s="21">
        <v>0</v>
      </c>
      <c r="R8" s="21">
        <v>0</v>
      </c>
      <c r="S8" s="21">
        <v>0</v>
      </c>
      <c r="T8" s="21">
        <v>0.091</v>
      </c>
      <c r="U8" s="21">
        <v>47200</v>
      </c>
      <c r="V8" s="21">
        <f t="shared" si="6"/>
        <v>48521.6</v>
      </c>
      <c r="W8" s="21">
        <f t="shared" si="7"/>
        <v>0</v>
      </c>
      <c r="X8" s="21">
        <v>0</v>
      </c>
      <c r="Y8" s="21">
        <v>0</v>
      </c>
      <c r="Z8" s="21">
        <v>0</v>
      </c>
      <c r="AA8" s="21">
        <v>0</v>
      </c>
      <c r="AB8" s="33">
        <f t="shared" si="9"/>
        <v>0</v>
      </c>
      <c r="AC8" s="21">
        <v>0</v>
      </c>
      <c r="AD8" s="21">
        <v>0</v>
      </c>
      <c r="AE8" s="21">
        <v>0</v>
      </c>
      <c r="AF8" s="17">
        <v>23600</v>
      </c>
      <c r="AG8" s="17">
        <f t="shared" si="11"/>
        <v>0</v>
      </c>
      <c r="AH8" s="38">
        <f t="shared" si="12"/>
        <v>1381.632</v>
      </c>
      <c r="AI8" s="38">
        <f t="shared" si="13"/>
        <v>49903.232</v>
      </c>
    </row>
    <row r="9" s="4" customFormat="1" ht="109" customHeight="1" spans="1:35">
      <c r="A9" s="22" t="s">
        <v>57</v>
      </c>
      <c r="B9" s="23" t="s">
        <v>434</v>
      </c>
      <c r="C9" s="24" t="s">
        <v>61</v>
      </c>
      <c r="D9" s="25">
        <f t="shared" si="0"/>
        <v>0.517</v>
      </c>
      <c r="E9" s="26">
        <f>F9+I9+K9+O9</f>
        <v>0.359</v>
      </c>
      <c r="F9" s="27">
        <f t="shared" si="1"/>
        <v>0</v>
      </c>
      <c r="G9" s="28">
        <v>0</v>
      </c>
      <c r="H9" s="29">
        <f t="shared" ref="H9:J9" si="14">SUM(H5:H7)</f>
        <v>0</v>
      </c>
      <c r="I9" s="29">
        <f t="shared" si="14"/>
        <v>0</v>
      </c>
      <c r="J9" s="29">
        <f t="shared" si="14"/>
        <v>0</v>
      </c>
      <c r="K9" s="29">
        <f t="shared" si="3"/>
        <v>0</v>
      </c>
      <c r="L9" s="29">
        <f t="shared" ref="L9:N9" si="15">SUM(L5:L7)</f>
        <v>0</v>
      </c>
      <c r="M9" s="29">
        <f t="shared" si="15"/>
        <v>0</v>
      </c>
      <c r="N9" s="29">
        <f t="shared" si="15"/>
        <v>0</v>
      </c>
      <c r="O9" s="29">
        <f t="shared" si="4"/>
        <v>0.359</v>
      </c>
      <c r="P9" s="29">
        <f t="shared" ref="P9:T9" si="16">SUM(P5:P7)</f>
        <v>0</v>
      </c>
      <c r="Q9" s="29">
        <f t="shared" si="16"/>
        <v>0</v>
      </c>
      <c r="R9" s="29">
        <v>0.359</v>
      </c>
      <c r="S9" s="29">
        <f t="shared" si="16"/>
        <v>0</v>
      </c>
      <c r="T9" s="29">
        <f t="shared" si="16"/>
        <v>0</v>
      </c>
      <c r="U9" s="29">
        <v>47200</v>
      </c>
      <c r="V9" s="29">
        <f t="shared" si="6"/>
        <v>0</v>
      </c>
      <c r="W9" s="29">
        <f t="shared" si="7"/>
        <v>0</v>
      </c>
      <c r="X9" s="29">
        <f t="shared" ref="X9:AA9" si="17">SUM(X5:X7)</f>
        <v>0</v>
      </c>
      <c r="Y9" s="29">
        <f t="shared" si="17"/>
        <v>0</v>
      </c>
      <c r="Z9" s="29">
        <f t="shared" si="17"/>
        <v>0</v>
      </c>
      <c r="AA9" s="29">
        <f t="shared" si="17"/>
        <v>0</v>
      </c>
      <c r="AB9" s="34">
        <f t="shared" si="9"/>
        <v>0.158</v>
      </c>
      <c r="AC9" s="29">
        <f>SUM(AC5:AC7)</f>
        <v>0</v>
      </c>
      <c r="AD9" s="34">
        <v>0.158</v>
      </c>
      <c r="AE9" s="29">
        <f>SUM(AE5:AE7)</f>
        <v>0</v>
      </c>
      <c r="AF9" s="35">
        <v>23600</v>
      </c>
      <c r="AG9" s="35">
        <f t="shared" si="11"/>
        <v>3728.8</v>
      </c>
      <c r="AH9" s="39">
        <f t="shared" si="12"/>
        <v>0</v>
      </c>
      <c r="AI9" s="39">
        <f t="shared" si="13"/>
        <v>3728.8</v>
      </c>
    </row>
    <row r="10" ht="45" customHeight="1" spans="1:35">
      <c r="A10" s="30" t="s">
        <v>432</v>
      </c>
      <c r="B10" s="31"/>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row>
    <row r="11" ht="20.1" customHeight="1"/>
    <row r="12" ht="20.1" customHeight="1"/>
    <row r="13" ht="20.1" customHeight="1"/>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sheetData>
  <mergeCells count="29">
    <mergeCell ref="A1:AI1"/>
    <mergeCell ref="B2:AI2"/>
    <mergeCell ref="E3:T3"/>
    <mergeCell ref="W3:AA3"/>
    <mergeCell ref="AB3:AE3"/>
    <mergeCell ref="F4:H4"/>
    <mergeCell ref="I4:J4"/>
    <mergeCell ref="K4:N4"/>
    <mergeCell ref="O4:T4"/>
    <mergeCell ref="X4:AA4"/>
    <mergeCell ref="AC4:AE4"/>
    <mergeCell ref="A10:AI10"/>
    <mergeCell ref="A3:A6"/>
    <mergeCell ref="B3:B6"/>
    <mergeCell ref="C3:C6"/>
    <mergeCell ref="D3:D6"/>
    <mergeCell ref="E4:E6"/>
    <mergeCell ref="F5:F6"/>
    <mergeCell ref="I5:I6"/>
    <mergeCell ref="K5:K6"/>
    <mergeCell ref="O5:O6"/>
    <mergeCell ref="U3:U6"/>
    <mergeCell ref="V3:V6"/>
    <mergeCell ref="W4:W6"/>
    <mergeCell ref="AB4:AB6"/>
    <mergeCell ref="AF3:AF6"/>
    <mergeCell ref="AG3:AG6"/>
    <mergeCell ref="AH3:AH6"/>
    <mergeCell ref="AI3:AI6"/>
  </mergeCells>
  <hyperlinks>
    <hyperlink ref="A1" location="'Sheet3'!A1" display="旺苍嘉川化工园区基础设施建设项目寨梁村一组征收土地补偿公示表"/>
  </hyperlinks>
  <printOptions horizontalCentered="1"/>
  <pageMargins left="0.629861111111111" right="0.432638888888889" top="0.629861111111111" bottom="0.747916666666667" header="0.5" footer="0.472222222222222"/>
  <pageSetup paperSize="9" scale="5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槐树村二组、三组</vt:lpstr>
      <vt:lpstr>五红村四组</vt:lpstr>
      <vt:lpstr>和平村四组</vt:lpstr>
      <vt:lpstr>自来村五组、六组</vt:lpstr>
      <vt:lpstr>寨梁村一组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huh</cp:lastModifiedBy>
  <dcterms:created xsi:type="dcterms:W3CDTF">2023-04-04T07:30:00Z</dcterms:created>
  <cp:lastPrinted>2023-04-04T09:39:00Z</cp:lastPrinted>
  <dcterms:modified xsi:type="dcterms:W3CDTF">2023-04-28T02:16:51Z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E466643BA8234310ABA04D51FE5D2B80_13</vt:lpwstr>
  </property>
  <property fmtid="{D5CDD505-2E9C-101B-9397-08002B2CF9AE}" pid="3" name="KSOProductBuildVer">
    <vt:lpwstr>2052-11.1.0.14036</vt:lpwstr>
  </property>
</Properties>
</file>