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95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<sst xmlns="http://schemas.openxmlformats.org/spreadsheetml/2006/main" count="330">
  <si>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</si>
  <si>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</si>
  <si>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</si>
  <si>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</si>
  <si>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</si>
  <si>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</si>
  <si>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</si>
  <si>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</si>
  <si>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</si>
  <si>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</si>
  <si>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</si>
  <si>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</si>
  <si>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</si>
  <si>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</si>
  <si>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</si>
  <si>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</si>
  <si>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</si>
  <si>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</si>
  <si>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</si>
  <si>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</si>
  <si>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</si>
  <si>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</si>
  <si>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</si>
  <si>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</si>
  <si>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</si>
  <si>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</si>
  <si>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</si>
  <si>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</si>
  <si>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</si>
  <si>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</si>
  <si>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</si>
  <si>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</si>
  <si>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</si>
  <si>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</si>
  <si>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</si>
  <si>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</si>
  <si>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</si>
  <si>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</si>
  <si>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</si>
  <si>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</si>
  <si>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</si>
  <si>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</si>
  <si>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</si>
  <si>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</si>
  <si>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</si>
  <si>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</si>
  <si>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</si>
  <si>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</si>
  <si>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</si>
  <si>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</si>
  <si>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</si>
  <si>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</si>
  <si>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</si>
  <si>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</si>
  <si>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</si>
  <si>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</si>
  <si>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</si>
  <si>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</si>
  <si>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</si>
  <si>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</si>
  <si>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</si>
  <si>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</si>
  <si>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</si>
  <si>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</si>
  <si>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</si>
  <si>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</si>
  <si>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</si>
  <si>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</si>
  <si>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</si>
  <si>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</si>
  <si>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</si>
  <si>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</si>
  <si>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502001</t>
  </si>
  <si>
    <r>
      <rPr>
        <sz val="11"/>
        <rFont val="宋体"/>
        <charset val="134"/>
      </rPr>
      <t>旺苍县普济镇人民政府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</si>
  <si>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</si>
  <si>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</si>
  <si>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</si>
  <si>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</si>
  <si>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</si>
  <si>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</si>
  <si>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</si>
  <si>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</si>
  <si>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</si>
  <si>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</si>
  <si>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</si>
  <si>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</si>
  <si>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</si>
  <si>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</si>
  <si>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</si>
  <si>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</si>
  <si>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32</t>
  </si>
  <si>
    <t>99</t>
  </si>
  <si>
    <r>
      <rPr>
        <sz val="11"/>
        <rFont val="宋体"/>
        <charset val="134"/>
      </rPr>
      <t> 其他组织事务支出</t>
    </r>
  </si>
  <si>
    <t>36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</si>
  <si>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</si>
  <si>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</si>
  <si>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</si>
  <si>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</si>
  <si>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</si>
  <si>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</si>
  <si>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</si>
  <si>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</si>
  <si>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16</t>
  </si>
  <si>
    <r>
      <rPr>
        <sz val="11"/>
        <rFont val="宋体"/>
        <charset val="134"/>
      </rPr>
      <t> 老龄卫生健康事务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</si>
  <si>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</si>
  <si>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</si>
  <si>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</si>
  <si>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r>
      <rPr>
        <sz val="11"/>
        <rFont val="宋体"/>
        <charset val="134"/>
      </rPr>
      <t> 其他农村综合改革支出</t>
    </r>
  </si>
  <si>
    <t>221</t>
  </si>
  <si>
    <r>
      <rPr>
        <sz val="11"/>
        <rFont val="宋体"/>
        <charset val="134"/>
      </rPr>
      <t> 住房公积金</t>
    </r>
  </si>
  <si>
    <t xml:space="preserve">  节能环保支出</t>
  </si>
  <si>
    <t>211</t>
  </si>
  <si>
    <t>04</t>
  </si>
  <si>
    <t xml:space="preserve">  农村环境保护</t>
  </si>
  <si>
    <t>224</t>
  </si>
  <si>
    <t xml:space="preserve">  灾害防治及应急管理支出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</si>
  <si>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</si>
  <si>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</si>
  <si>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</si>
  <si>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</si>
  <si>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</si>
  <si>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</si>
  <si>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</si>
  <si>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</si>
  <si>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</si>
  <si>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</si>
  <si>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</si>
  <si>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</si>
  <si>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</si>
  <si>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</si>
  <si>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</si>
  <si>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</si>
  <si>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</si>
  <si>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</si>
  <si>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</si>
  <si>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</si>
  <si>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</si>
  <si>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</si>
  <si>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</si>
  <si>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</si>
  <si>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</si>
  <si>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</si>
  <si>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</si>
  <si>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</si>
  <si>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</si>
  <si>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</si>
  <si>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</si>
  <si>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</si>
  <si>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</si>
  <si>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</si>
  <si>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t> 灾害防治及应急管理支出</t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</si>
  <si>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</si>
  <si>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</si>
  <si>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</si>
  <si>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</si>
  <si>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</si>
  <si>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</si>
  <si>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</si>
  <si>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</si>
  <si>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</si>
  <si>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</si>
  <si>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</si>
  <si>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</si>
  <si>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</si>
  <si>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</si>
  <si>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</si>
  <si>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旺苍县普济镇人民政府</t>
  </si>
  <si>
    <t>  工资福利支出</t>
  </si>
  <si>
    <t>   基本工资</t>
  </si>
  <si>
    <t>   津贴补贴</t>
  </si>
  <si>
    <t>   奖金</t>
  </si>
  <si>
    <t>301</t>
  </si>
  <si>
    <t>    年终一次性奖励工资</t>
  </si>
  <si>
    <t>   绩效工资</t>
  </si>
  <si>
    <t>   机关事业单位基本养老保险缴费</t>
  </si>
  <si>
    <t>   职工基本医疗保险缴费</t>
  </si>
  <si>
    <t>   其他社会保障缴费</t>
  </si>
  <si>
    <t>12</t>
  </si>
  <si>
    <t>    失业保险</t>
  </si>
  <si>
    <t>    工伤保险</t>
  </si>
  <si>
    <t>   住房公积金</t>
  </si>
  <si>
    <t>  商品和服务支出</t>
  </si>
  <si>
    <t>   办公费</t>
  </si>
  <si>
    <t>   印刷费</t>
  </si>
  <si>
    <t>   水费</t>
  </si>
  <si>
    <t>   电费</t>
  </si>
  <si>
    <t>   邮电费</t>
  </si>
  <si>
    <t>   差旅费</t>
  </si>
  <si>
    <t>   会议费</t>
  </si>
  <si>
    <t>   培训费</t>
  </si>
  <si>
    <t>   公务接待费</t>
  </si>
  <si>
    <t>   工会经费</t>
  </si>
  <si>
    <t>福利费</t>
  </si>
  <si>
    <t>其他交通费用</t>
  </si>
  <si>
    <t>302</t>
  </si>
  <si>
    <t>39</t>
  </si>
  <si>
    <t xml:space="preserve">    公务用车改革补贴</t>
  </si>
  <si>
    <t>党建活动经费</t>
  </si>
  <si>
    <t>村（社区）公共运行维护经费</t>
  </si>
  <si>
    <t>乡镇财力保障机制资金</t>
  </si>
  <si>
    <t>节能环保支出</t>
  </si>
  <si>
    <t>农村环境保护</t>
  </si>
  <si>
    <t>灾害防治及应急管理支出</t>
  </si>
  <si>
    <t>对个人和家庭的补助</t>
  </si>
  <si>
    <t>离休费</t>
  </si>
  <si>
    <t>生活补助</t>
  </si>
  <si>
    <t>303</t>
  </si>
  <si>
    <t xml:space="preserve">  三支一扶</t>
  </si>
  <si>
    <t xml:space="preserve">  遗属补助</t>
  </si>
  <si>
    <t>80岁老党员生活补助</t>
  </si>
  <si>
    <t>离职村干部生活补助</t>
  </si>
  <si>
    <t>村社干部补助</t>
  </si>
  <si>
    <t>奖励金</t>
  </si>
  <si>
    <t>三职干部各类保险</t>
  </si>
  <si>
    <t>其他支出</t>
  </si>
  <si>
    <t>08</t>
  </si>
  <si>
    <t>  对民间非营利组织和群众性自治组织补贴</t>
  </si>
  <si>
    <t>表3</t>
  </si>
  <si>
    <t>一般公共预算支出预算表</t>
  </si>
  <si>
    <r>
      <rPr>
        <sz val="11"/>
        <rFont val="宋体"/>
        <charset val="134"/>
      </rPr>
      <t>旺苍县普济镇人民政府部门</t>
    </r>
  </si>
  <si>
    <t>502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</si>
  <si>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</si>
  <si>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</si>
  <si>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</si>
  <si>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</si>
  <si>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</si>
  <si>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</si>
  <si>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</si>
  <si>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</si>
  <si>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</si>
  <si>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</si>
  <si>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</si>
  <si>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</si>
  <si>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</si>
  <si>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</si>
  <si>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</si>
  <si>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</si>
  <si>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</si>
  <si>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</si>
  <si>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</si>
  <si>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</si>
  <si>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</si>
  <si>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</si>
  <si>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</si>
  <si>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</si>
  <si>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</si>
  <si>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</si>
  <si>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</si>
  <si>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</si>
  <si>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</si>
  <si>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</si>
  <si>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</si>
  <si>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</si>
  <si>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</si>
  <si>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</si>
  <si>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</si>
  <si>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</si>
  <si>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</si>
  <si>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</si>
  <si>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</si>
  <si>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</si>
  <si>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</si>
  <si>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</si>
  <si>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</si>
  <si>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</si>
  <si>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</si>
  <si>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</si>
  <si>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</si>
  <si>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</si>
  <si>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</si>
  <si>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</si>
  <si>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</si>
  <si>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</si>
  <si>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</si>
  <si>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</si>
  <si>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</si>
  <si>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</si>
  <si>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</si>
  <si>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</si>
  <si>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</si>
  <si>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</si>
  <si>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</si>
  <si>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</si>
  <si>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</si>
  <si>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</si>
  <si>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</si>
  <si>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</si>
  <si>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</si>
  <si>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</si>
  <si>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</si>
  <si>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</si>
  <si>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</si>
  <si>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</si>
  <si>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</si>
  <si>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</si>
  <si>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</si>
  <si>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30301</t>
  </si>
  <si>
    <r>
      <rPr>
        <sz val="11"/>
        <rFont val="宋体"/>
        <charset val="134"/>
      </rPr>
      <t>  离休费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</si>
  <si>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</si>
  <si>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</si>
  <si>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</si>
  <si>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三支一扶</t>
    </r>
  </si>
  <si>
    <t>3030503</t>
  </si>
  <si>
    <r>
      <rPr>
        <sz val="11"/>
        <rFont val="宋体"/>
        <charset val="134"/>
      </rPr>
      <t>   遗属补助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</si>
  <si>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</si>
  <si>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</si>
  <si>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</si>
  <si>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对民间非营利组织和群众性自治组织补助</t>
  </si>
  <si>
    <t>村（社区）办公经费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</si>
  <si>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</si>
  <si>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</si>
  <si>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</si>
  <si>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</si>
  <si>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</si>
  <si>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</si>
  <si>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</si>
  <si>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</si>
  <si>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</si>
  <si>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</si>
  <si>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</si>
  <si>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</si>
  <si>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旺苍县普济镇人民政府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</si>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</sst>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;[Red]#,##0.00"/>
    <numFmt numFmtId="177" formatCode="yyyy&quot;年&quot;mm&quot;月&quot;dd&quot;日&quot;"/>
  </numFmts>
  <fonts count="37">
    <font>
      <sz val="11"/>
      <color indexed="8"/>
      <name val="宋体"/>
      <charset val="1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9"/>
      <color indexed="8"/>
      <name val="宋体"/>
      <charset val="1"/>
    </font>
    <font>
      <sz val="9"/>
      <color indexed="1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2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3" fillId="3" borderId="23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34" fillId="13" borderId="24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3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/>
    </xf>
    <xf numFmtId="4" fontId="2" fillId="3" borderId="10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4" xfId="0" applyFont="1" applyBorder="1">
      <alignment vertical="center"/>
    </xf>
    <xf numFmtId="0" fontId="11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" fontId="1" fillId="3" borderId="10" xfId="0" applyNumberFormat="1" applyFont="1" applyFill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10" xfId="0" applyFont="1" applyBorder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right" vertical="center"/>
    </xf>
    <xf numFmtId="0" fontId="1" fillId="0" borderId="4" xfId="0" applyNumberFormat="1" applyFont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1" fillId="0" borderId="12" xfId="0" applyFont="1" applyBorder="1">
      <alignment vertical="center"/>
    </xf>
    <xf numFmtId="4" fontId="1" fillId="0" borderId="10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" fontId="1" fillId="0" borderId="12" xfId="0" applyNumberFormat="1" applyFont="1" applyFill="1" applyBorder="1" applyAlignment="1">
      <alignment horizontal="right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4" fontId="2" fillId="0" borderId="10" xfId="0" applyNumberFormat="1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 applyProtection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right" vertical="center"/>
    </xf>
    <xf numFmtId="4" fontId="2" fillId="3" borderId="12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35"/>
    </row>
    <row r="2" ht="195.55" customHeight="1" spans="1:1">
      <c r="A2" s="136" t="s">
        <v>0</v>
      </c>
    </row>
    <row r="3" ht="146.65" customHeight="1" spans="1:1">
      <c r="A3" s="137">
        <v>44629</v>
      </c>
    </row>
  </sheetData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312</v>
      </c>
      <c r="J1" s="6"/>
    </row>
    <row r="2" ht="22.8" customHeight="1" spans="1:10">
      <c r="A2" s="1"/>
      <c r="B2" s="3" t="s">
        <v>313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314</v>
      </c>
      <c r="C4" s="7" t="s">
        <v>70</v>
      </c>
      <c r="D4" s="7" t="s">
        <v>315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316</v>
      </c>
      <c r="F5" s="7" t="s">
        <v>317</v>
      </c>
      <c r="G5" s="7"/>
      <c r="H5" s="7"/>
      <c r="I5" s="7" t="s">
        <v>318</v>
      </c>
      <c r="J5" s="24"/>
    </row>
    <row r="6" ht="24.4" customHeight="1" spans="1:10">
      <c r="A6" s="8"/>
      <c r="B6" s="7"/>
      <c r="C6" s="7"/>
      <c r="D6" s="7"/>
      <c r="E6" s="30"/>
      <c r="F6" s="7" t="s">
        <v>165</v>
      </c>
      <c r="G6" s="7" t="s">
        <v>319</v>
      </c>
      <c r="H6" s="7" t="s">
        <v>320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15.8</v>
      </c>
      <c r="E7" s="31">
        <f>E8</f>
        <v>0</v>
      </c>
      <c r="F7" s="31">
        <f>F8</f>
        <v>0</v>
      </c>
      <c r="G7" s="31">
        <f>G8</f>
        <v>0</v>
      </c>
      <c r="H7" s="31">
        <f>H8</f>
        <v>0</v>
      </c>
      <c r="I7" s="31">
        <f>I8</f>
        <v>15.8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15.8</v>
      </c>
      <c r="E8" s="16">
        <f>E9</f>
        <v>0</v>
      </c>
      <c r="F8" s="16">
        <f>F9</f>
        <v>0</v>
      </c>
      <c r="G8" s="16">
        <f>G9</f>
        <v>0</v>
      </c>
      <c r="H8" s="16">
        <f>H9</f>
        <v>0</v>
      </c>
      <c r="I8" s="16">
        <f>I9</f>
        <v>15.8</v>
      </c>
      <c r="J8" s="24"/>
    </row>
    <row r="9" ht="22.8" customHeight="1" spans="1:10">
      <c r="A9" s="8"/>
      <c r="B9" s="13" t="s">
        <v>72</v>
      </c>
      <c r="C9" s="13" t="s">
        <v>321</v>
      </c>
      <c r="D9" s="16">
        <f>E9+F9+I9</f>
        <v>15.8</v>
      </c>
      <c r="E9" s="18"/>
      <c r="F9" s="18">
        <f>G9+H9</f>
        <v>0</v>
      </c>
      <c r="G9" s="18"/>
      <c r="H9" s="18"/>
      <c r="I9" s="18">
        <v>15.8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322</v>
      </c>
      <c r="J1" s="6"/>
    </row>
    <row r="2" ht="22.8" customHeight="1" spans="1:10">
      <c r="A2" s="1"/>
      <c r="B2" s="3" t="s">
        <v>323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324</v>
      </c>
      <c r="H4" s="7"/>
      <c r="I4" s="7"/>
      <c r="J4" s="24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4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 t="shared" ref="G7:I7" si="0"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 t="shared" ref="G8:I8" si="1"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134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325</v>
      </c>
      <c r="J1" s="6"/>
    </row>
    <row r="2" ht="22.8" customHeight="1" spans="1:10">
      <c r="A2" s="1"/>
      <c r="B2" s="3" t="s">
        <v>326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314</v>
      </c>
      <c r="C4" s="7" t="s">
        <v>70</v>
      </c>
      <c r="D4" s="7" t="s">
        <v>315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316</v>
      </c>
      <c r="F5" s="7" t="s">
        <v>317</v>
      </c>
      <c r="G5" s="7"/>
      <c r="H5" s="7"/>
      <c r="I5" s="7" t="s">
        <v>318</v>
      </c>
      <c r="J5" s="24"/>
    </row>
    <row r="6" ht="24.4" customHeight="1" spans="1:10">
      <c r="A6" s="8"/>
      <c r="B6" s="7"/>
      <c r="C6" s="7"/>
      <c r="D6" s="7"/>
      <c r="E6" s="30"/>
      <c r="F6" s="7" t="s">
        <v>165</v>
      </c>
      <c r="G6" s="7" t="s">
        <v>319</v>
      </c>
      <c r="H6" s="7" t="s">
        <v>320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>E8</f>
        <v>0</v>
      </c>
      <c r="F7" s="31">
        <f>F8</f>
        <v>0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>SUM(E9)</f>
        <v>0</v>
      </c>
      <c r="F8" s="16">
        <f>SUM(F9)</f>
        <v>0</v>
      </c>
      <c r="G8" s="16">
        <f>SUM(G9)</f>
        <v>0</v>
      </c>
      <c r="H8" s="16">
        <f>SUM(H9)</f>
        <v>0</v>
      </c>
      <c r="I8" s="16">
        <f>SUM(I9)</f>
        <v>0</v>
      </c>
      <c r="J8" s="24"/>
    </row>
    <row r="9" ht="22.8" customHeight="1" spans="1:10">
      <c r="A9" s="8"/>
      <c r="B9" s="13"/>
      <c r="C9" s="13" t="s">
        <v>134</v>
      </c>
      <c r="D9" s="16">
        <f>E9+F9+I9</f>
        <v>0</v>
      </c>
      <c r="E9" s="18"/>
      <c r="F9" s="18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327</v>
      </c>
      <c r="J1" s="6"/>
    </row>
    <row r="2" ht="22.8" customHeight="1" spans="1:10">
      <c r="A2" s="1"/>
      <c r="B2" s="3" t="s">
        <v>328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329</v>
      </c>
      <c r="H4" s="7"/>
      <c r="I4" s="7"/>
      <c r="J4" s="24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4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 t="shared" ref="G7:I7" si="0"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 t="shared" ref="G8:I8" si="1"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134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1"/>
  <sheetViews>
    <sheetView workbookViewId="0">
      <pane ySplit="5" topLeftCell="A36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5.125" customWidth="1"/>
    <col min="4" max="4" width="41.0333333333333" customWidth="1"/>
    <col min="5" max="5" width="21.125" customWidth="1"/>
    <col min="6" max="6" width="1.53333333333333" customWidth="1"/>
    <col min="7" max="11" width="9.76666666666667" customWidth="1"/>
  </cols>
  <sheetData>
    <row r="1" ht="16.25" customHeight="1" spans="1:6">
      <c r="A1" s="105"/>
      <c r="B1" s="2"/>
      <c r="C1" s="28"/>
      <c r="D1" s="106"/>
      <c r="E1" s="2" t="s">
        <v>1</v>
      </c>
      <c r="F1" s="102" t="s">
        <v>2</v>
      </c>
    </row>
    <row r="2" ht="22.8" customHeight="1" spans="1:6">
      <c r="A2" s="106"/>
      <c r="B2" s="108" t="s">
        <v>3</v>
      </c>
      <c r="C2" s="108"/>
      <c r="D2" s="108"/>
      <c r="E2" s="108"/>
      <c r="F2" s="102"/>
    </row>
    <row r="3" ht="19.55" customHeight="1" spans="1:6">
      <c r="A3" s="109"/>
      <c r="B3" s="5" t="s">
        <v>4</v>
      </c>
      <c r="C3" s="54"/>
      <c r="D3" s="54"/>
      <c r="E3" s="110" t="s">
        <v>5</v>
      </c>
      <c r="F3" s="103"/>
    </row>
    <row r="4" ht="24.4" customHeight="1" spans="1:6">
      <c r="A4" s="111"/>
      <c r="B4" s="7" t="s">
        <v>6</v>
      </c>
      <c r="C4" s="7"/>
      <c r="D4" s="7" t="s">
        <v>7</v>
      </c>
      <c r="E4" s="7"/>
      <c r="F4" s="52"/>
    </row>
    <row r="5" ht="24.4" customHeight="1" spans="1:6">
      <c r="A5" s="111"/>
      <c r="B5" s="125" t="s">
        <v>8</v>
      </c>
      <c r="C5" s="125" t="s">
        <v>9</v>
      </c>
      <c r="D5" s="125" t="s">
        <v>8</v>
      </c>
      <c r="E5" s="125" t="s">
        <v>9</v>
      </c>
      <c r="F5" s="52"/>
    </row>
    <row r="6" ht="22.8" customHeight="1" spans="1:6">
      <c r="A6" s="6"/>
      <c r="B6" s="39" t="s">
        <v>10</v>
      </c>
      <c r="C6" s="16">
        <f>'1-1'!F7</f>
        <v>1491.36</v>
      </c>
      <c r="D6" s="39" t="s">
        <v>11</v>
      </c>
      <c r="E6" s="17">
        <v>829.9</v>
      </c>
      <c r="F6" s="25"/>
    </row>
    <row r="7" ht="22.8" customHeight="1" spans="1:6">
      <c r="A7" s="6"/>
      <c r="B7" s="112" t="s">
        <v>12</v>
      </c>
      <c r="C7" s="56">
        <f>'1-1'!G7</f>
        <v>0</v>
      </c>
      <c r="D7" s="112" t="s">
        <v>13</v>
      </c>
      <c r="E7" s="113"/>
      <c r="F7" s="25"/>
    </row>
    <row r="8" ht="22.8" customHeight="1" spans="1:6">
      <c r="A8" s="6"/>
      <c r="B8" s="39" t="s">
        <v>14</v>
      </c>
      <c r="C8" s="16">
        <f>'1-1'!H7</f>
        <v>0</v>
      </c>
      <c r="D8" s="39" t="s">
        <v>15</v>
      </c>
      <c r="E8" s="17"/>
      <c r="F8" s="25"/>
    </row>
    <row r="9" ht="22.8" customHeight="1" spans="1:6">
      <c r="A9" s="6"/>
      <c r="B9" s="39" t="s">
        <v>16</v>
      </c>
      <c r="C9" s="16">
        <f>'1-1'!I7</f>
        <v>0</v>
      </c>
      <c r="D9" s="39" t="s">
        <v>17</v>
      </c>
      <c r="E9" s="17"/>
      <c r="F9" s="25"/>
    </row>
    <row r="10" ht="22.8" customHeight="1" spans="1:6">
      <c r="A10" s="6"/>
      <c r="B10" s="39" t="s">
        <v>18</v>
      </c>
      <c r="C10" s="16">
        <f>'1-1'!J7</f>
        <v>0</v>
      </c>
      <c r="D10" s="39" t="s">
        <v>19</v>
      </c>
      <c r="E10" s="17"/>
      <c r="F10" s="25"/>
    </row>
    <row r="11" ht="22.8" customHeight="1" spans="1:6">
      <c r="A11" s="6"/>
      <c r="B11" s="112" t="s">
        <v>20</v>
      </c>
      <c r="C11" s="56">
        <f>'1-1'!K7</f>
        <v>0</v>
      </c>
      <c r="D11" s="112" t="s">
        <v>21</v>
      </c>
      <c r="E11" s="113"/>
      <c r="F11" s="25"/>
    </row>
    <row r="12" ht="22.8" customHeight="1" spans="1:6">
      <c r="A12" s="6"/>
      <c r="B12" s="39" t="s">
        <v>22</v>
      </c>
      <c r="C12" s="17"/>
      <c r="D12" s="39" t="s">
        <v>23</v>
      </c>
      <c r="E12" s="17"/>
      <c r="F12" s="25"/>
    </row>
    <row r="13" ht="22.8" customHeight="1" spans="1:6">
      <c r="A13" s="6"/>
      <c r="B13" s="39" t="s">
        <v>22</v>
      </c>
      <c r="C13" s="17"/>
      <c r="D13" s="39" t="s">
        <v>24</v>
      </c>
      <c r="E13" s="17">
        <v>92.54</v>
      </c>
      <c r="F13" s="25"/>
    </row>
    <row r="14" ht="22.8" customHeight="1" spans="1:6">
      <c r="A14" s="6"/>
      <c r="B14" s="39" t="s">
        <v>22</v>
      </c>
      <c r="C14" s="17"/>
      <c r="D14" s="39" t="s">
        <v>25</v>
      </c>
      <c r="E14" s="17"/>
      <c r="F14" s="25"/>
    </row>
    <row r="15" ht="22.8" customHeight="1" spans="1:6">
      <c r="A15" s="6"/>
      <c r="B15" s="112" t="s">
        <v>22</v>
      </c>
      <c r="C15" s="113"/>
      <c r="D15" s="112" t="s">
        <v>26</v>
      </c>
      <c r="E15" s="113">
        <v>48.57</v>
      </c>
      <c r="F15" s="25"/>
    </row>
    <row r="16" ht="22.8" customHeight="1" spans="1:6">
      <c r="A16" s="6"/>
      <c r="B16" s="39" t="s">
        <v>22</v>
      </c>
      <c r="C16" s="17"/>
      <c r="D16" s="39" t="s">
        <v>27</v>
      </c>
      <c r="E16" s="17">
        <v>165.77</v>
      </c>
      <c r="F16" s="25"/>
    </row>
    <row r="17" ht="22.8" customHeight="1" spans="1:6">
      <c r="A17" s="6"/>
      <c r="B17" s="39" t="s">
        <v>22</v>
      </c>
      <c r="C17" s="17"/>
      <c r="D17" s="39" t="s">
        <v>28</v>
      </c>
      <c r="E17" s="17"/>
      <c r="F17" s="25"/>
    </row>
    <row r="18" ht="22.8" customHeight="1" spans="1:6">
      <c r="A18" s="6"/>
      <c r="B18" s="39" t="s">
        <v>22</v>
      </c>
      <c r="C18" s="17"/>
      <c r="D18" s="39" t="s">
        <v>29</v>
      </c>
      <c r="E18" s="17">
        <v>640.67</v>
      </c>
      <c r="F18" s="25"/>
    </row>
    <row r="19" ht="22.8" customHeight="1" spans="1:6">
      <c r="A19" s="6"/>
      <c r="B19" s="112" t="s">
        <v>22</v>
      </c>
      <c r="C19" s="113"/>
      <c r="D19" s="112" t="s">
        <v>30</v>
      </c>
      <c r="E19" s="113"/>
      <c r="F19" s="25"/>
    </row>
    <row r="20" ht="22.8" customHeight="1" spans="1:6">
      <c r="A20" s="6"/>
      <c r="B20" s="39" t="s">
        <v>22</v>
      </c>
      <c r="C20" s="17"/>
      <c r="D20" s="39" t="s">
        <v>31</v>
      </c>
      <c r="E20" s="17"/>
      <c r="F20" s="25"/>
    </row>
    <row r="21" ht="22.8" customHeight="1" spans="1:6">
      <c r="A21" s="6"/>
      <c r="B21" s="39" t="s">
        <v>22</v>
      </c>
      <c r="C21" s="17"/>
      <c r="D21" s="39" t="s">
        <v>32</v>
      </c>
      <c r="E21" s="17"/>
      <c r="F21" s="25"/>
    </row>
    <row r="22" ht="22.8" customHeight="1" spans="1:6">
      <c r="A22" s="6"/>
      <c r="B22" s="112" t="s">
        <v>22</v>
      </c>
      <c r="C22" s="113"/>
      <c r="D22" s="112" t="s">
        <v>33</v>
      </c>
      <c r="E22" s="113"/>
      <c r="F22" s="25"/>
    </row>
    <row r="23" ht="22.8" customHeight="1" spans="1:6">
      <c r="A23" s="6"/>
      <c r="B23" s="39" t="s">
        <v>22</v>
      </c>
      <c r="C23" s="17"/>
      <c r="D23" s="39" t="s">
        <v>34</v>
      </c>
      <c r="E23" s="17"/>
      <c r="F23" s="25"/>
    </row>
    <row r="24" ht="22.8" customHeight="1" spans="1:6">
      <c r="A24" s="6"/>
      <c r="B24" s="39" t="s">
        <v>22</v>
      </c>
      <c r="C24" s="17"/>
      <c r="D24" s="39" t="s">
        <v>35</v>
      </c>
      <c r="E24" s="17"/>
      <c r="F24" s="25"/>
    </row>
    <row r="25" ht="22.8" customHeight="1" spans="1:6">
      <c r="A25" s="6"/>
      <c r="B25" s="112" t="s">
        <v>22</v>
      </c>
      <c r="C25" s="113"/>
      <c r="D25" s="112" t="s">
        <v>36</v>
      </c>
      <c r="E25" s="57">
        <v>69.41</v>
      </c>
      <c r="F25" s="25"/>
    </row>
    <row r="26" ht="22.8" customHeight="1" spans="1:6">
      <c r="A26" s="6"/>
      <c r="B26" s="39" t="s">
        <v>22</v>
      </c>
      <c r="C26" s="17"/>
      <c r="D26" s="39" t="s">
        <v>37</v>
      </c>
      <c r="E26" s="17"/>
      <c r="F26" s="25"/>
    </row>
    <row r="27" ht="22.8" customHeight="1" spans="1:6">
      <c r="A27" s="6"/>
      <c r="B27" s="39" t="s">
        <v>22</v>
      </c>
      <c r="C27" s="17"/>
      <c r="D27" s="39" t="s">
        <v>38</v>
      </c>
      <c r="E27" s="17"/>
      <c r="F27" s="25"/>
    </row>
    <row r="28" ht="22.8" customHeight="1" spans="1:6">
      <c r="A28" s="6"/>
      <c r="B28" s="39" t="s">
        <v>22</v>
      </c>
      <c r="C28" s="17"/>
      <c r="D28" s="39" t="s">
        <v>39</v>
      </c>
      <c r="E28" s="17">
        <v>10</v>
      </c>
      <c r="F28" s="25"/>
    </row>
    <row r="29" ht="22.8" customHeight="1" spans="1:6">
      <c r="A29" s="6"/>
      <c r="B29" s="39" t="s">
        <v>22</v>
      </c>
      <c r="C29" s="17"/>
      <c r="D29" s="39" t="s">
        <v>40</v>
      </c>
      <c r="E29" s="17"/>
      <c r="F29" s="25"/>
    </row>
    <row r="30" ht="22.8" customHeight="1" spans="1:6">
      <c r="A30" s="6"/>
      <c r="B30" s="112" t="s">
        <v>22</v>
      </c>
      <c r="C30" s="113"/>
      <c r="D30" s="112" t="s">
        <v>41</v>
      </c>
      <c r="E30" s="113"/>
      <c r="F30" s="25"/>
    </row>
    <row r="31" ht="22.8" customHeight="1" spans="1:6">
      <c r="A31" s="6"/>
      <c r="B31" s="39" t="s">
        <v>22</v>
      </c>
      <c r="C31" s="17"/>
      <c r="D31" s="39" t="s">
        <v>42</v>
      </c>
      <c r="E31" s="17"/>
      <c r="F31" s="25"/>
    </row>
    <row r="32" ht="22.8" customHeight="1" spans="1:6">
      <c r="A32" s="6"/>
      <c r="B32" s="39" t="s">
        <v>22</v>
      </c>
      <c r="C32" s="17"/>
      <c r="D32" s="39" t="s">
        <v>43</v>
      </c>
      <c r="E32" s="17"/>
      <c r="F32" s="25"/>
    </row>
    <row r="33" ht="22.8" customHeight="1" spans="1:6">
      <c r="A33" s="6"/>
      <c r="B33" s="39" t="s">
        <v>22</v>
      </c>
      <c r="C33" s="17"/>
      <c r="D33" s="39" t="s">
        <v>44</v>
      </c>
      <c r="E33" s="17"/>
      <c r="F33" s="25"/>
    </row>
    <row r="34" ht="22.8" customHeight="1" spans="1:6">
      <c r="A34" s="6"/>
      <c r="B34" s="39" t="s">
        <v>22</v>
      </c>
      <c r="C34" s="17"/>
      <c r="D34" s="39" t="s">
        <v>45</v>
      </c>
      <c r="E34" s="17"/>
      <c r="F34" s="25"/>
    </row>
    <row r="35" ht="22.8" customHeight="1" spans="1:6">
      <c r="A35" s="6"/>
      <c r="B35" s="39" t="s">
        <v>22</v>
      </c>
      <c r="C35" s="17"/>
      <c r="D35" s="39" t="s">
        <v>46</v>
      </c>
      <c r="E35" s="17"/>
      <c r="F35" s="25"/>
    </row>
    <row r="36" ht="22.8" customHeight="1" spans="1:6">
      <c r="A36" s="9"/>
      <c r="B36" s="126" t="s">
        <v>47</v>
      </c>
      <c r="C36" s="127">
        <f>SUM(C6:C35)</f>
        <v>1491.36</v>
      </c>
      <c r="D36" s="126" t="s">
        <v>48</v>
      </c>
      <c r="E36" s="127">
        <f>SUM(E6:E35)</f>
        <v>1856.86</v>
      </c>
      <c r="F36" s="26"/>
    </row>
    <row r="37" ht="22.8" customHeight="1" spans="1:6">
      <c r="A37" s="6"/>
      <c r="B37" s="39" t="s">
        <v>49</v>
      </c>
      <c r="C37" s="16">
        <f>'1-1'!N7</f>
        <v>0</v>
      </c>
      <c r="D37" s="39" t="s">
        <v>50</v>
      </c>
      <c r="E37" s="17"/>
      <c r="F37" s="128"/>
    </row>
    <row r="38" ht="22.8" customHeight="1" spans="1:6">
      <c r="A38" s="129"/>
      <c r="B38" s="39" t="s">
        <v>51</v>
      </c>
      <c r="C38" s="16">
        <f>'1-1'!E7</f>
        <v>365.4983</v>
      </c>
      <c r="D38" s="39" t="s">
        <v>52</v>
      </c>
      <c r="E38" s="17"/>
      <c r="F38" s="128"/>
    </row>
    <row r="39" ht="22.8" customHeight="1" spans="1:6">
      <c r="A39" s="129"/>
      <c r="B39" s="130"/>
      <c r="C39" s="130"/>
      <c r="D39" s="39" t="s">
        <v>53</v>
      </c>
      <c r="E39" s="17"/>
      <c r="F39" s="128"/>
    </row>
    <row r="40" ht="22.8" customHeight="1" spans="1:6">
      <c r="A40" s="131"/>
      <c r="B40" s="10" t="s">
        <v>54</v>
      </c>
      <c r="C40" s="31">
        <f>SUM(C36+C38)</f>
        <v>1856.8583</v>
      </c>
      <c r="D40" s="10" t="s">
        <v>55</v>
      </c>
      <c r="E40" s="31">
        <f>E36+E37+E39</f>
        <v>1856.86</v>
      </c>
      <c r="F40" s="132"/>
    </row>
    <row r="41" ht="9.75" customHeight="1" spans="1:6">
      <c r="A41" s="114"/>
      <c r="B41" s="114"/>
      <c r="C41" s="133"/>
      <c r="D41" s="133"/>
      <c r="E41" s="114"/>
      <c r="F41" s="134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2" width="6.25" customWidth="1"/>
    <col min="3" max="3" width="19.375" customWidth="1"/>
    <col min="4" max="14" width="10.875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84"/>
      <c r="G3" s="4"/>
      <c r="H3" s="84"/>
      <c r="I3" s="84"/>
      <c r="J3" s="84"/>
      <c r="K3" s="84"/>
      <c r="L3" s="84"/>
      <c r="M3" s="119" t="s">
        <v>5</v>
      </c>
      <c r="N3" s="120"/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121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121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121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1856.8583</v>
      </c>
      <c r="E7" s="31">
        <f t="shared" ref="E7:N7" si="0">E8</f>
        <v>365.4983</v>
      </c>
      <c r="F7" s="31">
        <f>F8</f>
        <v>1491.36</v>
      </c>
      <c r="G7" s="31">
        <f>G8</f>
        <v>0</v>
      </c>
      <c r="H7" s="31">
        <f>H8</f>
        <v>0</v>
      </c>
      <c r="I7" s="31">
        <f>I8</f>
        <v>0</v>
      </c>
      <c r="J7" s="122">
        <f>J8</f>
        <v>0</v>
      </c>
      <c r="K7" s="31">
        <f>K8</f>
        <v>0</v>
      </c>
      <c r="L7" s="31">
        <f>L8</f>
        <v>0</v>
      </c>
      <c r="M7" s="31">
        <f>M8</f>
        <v>0</v>
      </c>
      <c r="N7" s="31">
        <f>N8</f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1856.8583</v>
      </c>
      <c r="E8" s="16">
        <f t="shared" ref="E8:N8" si="1">SUM(E9)</f>
        <v>365.4983</v>
      </c>
      <c r="F8" s="16">
        <f>SUM(F9)</f>
        <v>1491.36</v>
      </c>
      <c r="G8" s="16">
        <f>SUM(G9)</f>
        <v>0</v>
      </c>
      <c r="H8" s="16">
        <f>SUM(H9)</f>
        <v>0</v>
      </c>
      <c r="I8" s="16">
        <f>SUM(I9)</f>
        <v>0</v>
      </c>
      <c r="J8" s="123">
        <f>SUM(J9)</f>
        <v>0</v>
      </c>
      <c r="K8" s="16">
        <f>SUM(K9)</f>
        <v>0</v>
      </c>
      <c r="L8" s="16">
        <f>SUM(L9)</f>
        <v>0</v>
      </c>
      <c r="M8" s="16">
        <f>SUM(M9)</f>
        <v>0</v>
      </c>
      <c r="N8" s="16">
        <f>SUM(N9)</f>
        <v>0</v>
      </c>
      <c r="O8" s="24"/>
    </row>
    <row r="9" ht="22.8" customHeight="1" spans="1:15">
      <c r="A9" s="8"/>
      <c r="B9" s="13" t="s">
        <v>72</v>
      </c>
      <c r="C9" s="13" t="s">
        <v>73</v>
      </c>
      <c r="D9" s="17">
        <f>SUM(E9:N9)</f>
        <v>1856.8583</v>
      </c>
      <c r="E9" s="118">
        <v>365.4983</v>
      </c>
      <c r="F9" s="18">
        <v>1491.36</v>
      </c>
      <c r="G9" s="18"/>
      <c r="H9" s="18"/>
      <c r="I9" s="18"/>
      <c r="J9" s="124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7">
    <mergeCell ref="B2:N2"/>
    <mergeCell ref="B3:C3"/>
    <mergeCell ref="M3:N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" right="0" top="1.64513888888889" bottom="0.266666666666667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2"/>
  <sheetViews>
    <sheetView workbookViewId="0">
      <pane ySplit="6" topLeftCell="A9" activePane="bottomLeft" state="frozen"/>
      <selection/>
      <selection pane="bottomLeft" activeCell="J16" sqref="J16"/>
    </sheetView>
  </sheetViews>
  <sheetFormatPr defaultColWidth="10" defaultRowHeight="13.5"/>
  <cols>
    <col min="1" max="1" width="1.53333333333333" customWidth="1"/>
    <col min="2" max="4" width="6.15" customWidth="1"/>
    <col min="5" max="5" width="12.375" customWidth="1"/>
    <col min="6" max="6" width="32.25" customWidth="1"/>
    <col min="7" max="11" width="15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74</v>
      </c>
      <c r="L1" s="6"/>
    </row>
    <row r="2" ht="22.8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84"/>
      <c r="J3" s="84"/>
      <c r="K3" s="22" t="s">
        <v>5</v>
      </c>
      <c r="L3" s="23"/>
    </row>
    <row r="4" ht="2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116" t="s">
        <v>79</v>
      </c>
      <c r="L4" s="24"/>
    </row>
    <row r="5" ht="2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116"/>
      <c r="L5" s="24"/>
    </row>
    <row r="6" ht="2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116"/>
      <c r="L6" s="25"/>
    </row>
    <row r="7" ht="24" customHeight="1" spans="1:12">
      <c r="A7" s="9"/>
      <c r="B7" s="10"/>
      <c r="C7" s="10"/>
      <c r="D7" s="10"/>
      <c r="E7" s="10"/>
      <c r="F7" s="10" t="s">
        <v>71</v>
      </c>
      <c r="G7" s="31">
        <f t="shared" ref="G7:K7" si="0">G8</f>
        <v>1856.86</v>
      </c>
      <c r="H7" s="31">
        <f>H8</f>
        <v>1681.09</v>
      </c>
      <c r="I7" s="31">
        <f>I8</f>
        <v>175.77</v>
      </c>
      <c r="J7" s="31">
        <f>J8</f>
        <v>0</v>
      </c>
      <c r="K7" s="31">
        <f>K8</f>
        <v>0</v>
      </c>
      <c r="L7" s="26"/>
    </row>
    <row r="8" ht="24" customHeight="1" spans="1:12">
      <c r="A8" s="8"/>
      <c r="B8" s="13"/>
      <c r="C8" s="13"/>
      <c r="D8" s="13"/>
      <c r="E8" s="13"/>
      <c r="F8" s="13" t="s">
        <v>22</v>
      </c>
      <c r="G8" s="16">
        <f t="shared" ref="G8:K8" si="1">G9</f>
        <v>1856.86</v>
      </c>
      <c r="H8" s="16">
        <f>H9</f>
        <v>1681.09</v>
      </c>
      <c r="I8" s="16">
        <f>I9</f>
        <v>175.77</v>
      </c>
      <c r="J8" s="16">
        <f>J9</f>
        <v>0</v>
      </c>
      <c r="K8" s="16">
        <f>K9</f>
        <v>0</v>
      </c>
      <c r="L8" s="24"/>
    </row>
    <row r="9" ht="24" customHeight="1" spans="1:12">
      <c r="A9" s="8"/>
      <c r="B9" s="13"/>
      <c r="C9" s="13"/>
      <c r="D9" s="13"/>
      <c r="E9" s="13"/>
      <c r="F9" s="13" t="s">
        <v>73</v>
      </c>
      <c r="G9" s="16">
        <f t="shared" ref="G9:K9" si="2">SUM(G10+G11+G12+G13+G14+G15+G16+G17+G19+G18+G20+G21+G22)</f>
        <v>1856.86</v>
      </c>
      <c r="H9" s="16">
        <f>SUM(H10+H11+H12+H13+H14+H15+H16+H17+H19+H18+H20+H21+H22)</f>
        <v>1681.09</v>
      </c>
      <c r="I9" s="16">
        <f>SUM(I10+I11+I12+I13+I14+I15+I16+I17+I19+I18+I20+I21+I22)</f>
        <v>175.77</v>
      </c>
      <c r="J9" s="16">
        <f>SUM(J10+J11+J12+J13+J14+J15+J16+J17+J19+J18+J20+J21+J22)</f>
        <v>0</v>
      </c>
      <c r="K9" s="16">
        <f>SUM(K10+K11+K12+K13+K14+K15+K16+K17+K19+K18+K20+K21+K22)</f>
        <v>0</v>
      </c>
      <c r="L9" s="117"/>
    </row>
    <row r="10" ht="24" customHeight="1" spans="1:12">
      <c r="A10" s="8"/>
      <c r="B10" s="55" t="s">
        <v>84</v>
      </c>
      <c r="C10" s="55" t="s">
        <v>85</v>
      </c>
      <c r="D10" s="55" t="s">
        <v>86</v>
      </c>
      <c r="E10" s="55" t="s">
        <v>72</v>
      </c>
      <c r="F10" s="55" t="s">
        <v>87</v>
      </c>
      <c r="G10" s="56">
        <f>SUM(H10:K10)</f>
        <v>652.06</v>
      </c>
      <c r="H10" s="57">
        <v>652.06</v>
      </c>
      <c r="I10" s="57"/>
      <c r="J10" s="57"/>
      <c r="K10" s="57"/>
      <c r="L10" s="25"/>
    </row>
    <row r="11" ht="24" customHeight="1" spans="1:12">
      <c r="A11" s="8"/>
      <c r="B11" s="13" t="s">
        <v>84</v>
      </c>
      <c r="C11" s="13" t="s">
        <v>85</v>
      </c>
      <c r="D11" s="13" t="s">
        <v>88</v>
      </c>
      <c r="E11" s="13" t="s">
        <v>72</v>
      </c>
      <c r="F11" s="13" t="s">
        <v>89</v>
      </c>
      <c r="G11" s="16">
        <f t="shared" ref="G11:G22" si="3">SUM(H11:K11)</f>
        <v>125.66</v>
      </c>
      <c r="H11" s="18">
        <v>125.66</v>
      </c>
      <c r="I11" s="18"/>
      <c r="J11" s="18"/>
      <c r="K11" s="18"/>
      <c r="L11" s="25"/>
    </row>
    <row r="12" ht="24" customHeight="1" spans="1:12">
      <c r="A12" s="8"/>
      <c r="B12" s="13" t="s">
        <v>84</v>
      </c>
      <c r="C12" s="13" t="s">
        <v>90</v>
      </c>
      <c r="D12" s="13" t="s">
        <v>91</v>
      </c>
      <c r="E12" s="13" t="s">
        <v>72</v>
      </c>
      <c r="F12" s="13" t="s">
        <v>92</v>
      </c>
      <c r="G12" s="16">
        <f>SUM(H12:K12)</f>
        <v>14.02</v>
      </c>
      <c r="H12" s="18">
        <v>14.02</v>
      </c>
      <c r="I12" s="18"/>
      <c r="J12" s="18"/>
      <c r="K12" s="18"/>
      <c r="L12" s="25"/>
    </row>
    <row r="13" ht="24" customHeight="1" spans="1:12">
      <c r="A13" s="8"/>
      <c r="B13" s="13" t="s">
        <v>84</v>
      </c>
      <c r="C13" s="13" t="s">
        <v>93</v>
      </c>
      <c r="D13" s="13" t="s">
        <v>94</v>
      </c>
      <c r="E13" s="13" t="s">
        <v>72</v>
      </c>
      <c r="F13" s="13" t="s">
        <v>95</v>
      </c>
      <c r="G13" s="16">
        <f>SUM(H13:K13)</f>
        <v>12</v>
      </c>
      <c r="H13" s="18">
        <v>12</v>
      </c>
      <c r="I13" s="18"/>
      <c r="J13" s="18"/>
      <c r="K13" s="18"/>
      <c r="L13" s="25"/>
    </row>
    <row r="14" ht="24" customHeight="1" spans="1:12">
      <c r="A14" s="8"/>
      <c r="B14" s="13" t="s">
        <v>96</v>
      </c>
      <c r="C14" s="13" t="s">
        <v>97</v>
      </c>
      <c r="D14" s="13" t="s">
        <v>97</v>
      </c>
      <c r="E14" s="13" t="s">
        <v>72</v>
      </c>
      <c r="F14" s="13" t="s">
        <v>98</v>
      </c>
      <c r="G14" s="16">
        <f>SUM(H14:K14)</f>
        <v>92.55</v>
      </c>
      <c r="H14" s="18">
        <v>92.55</v>
      </c>
      <c r="I14" s="18"/>
      <c r="J14" s="18"/>
      <c r="K14" s="18"/>
      <c r="L14" s="25"/>
    </row>
    <row r="15" ht="24" customHeight="1" spans="1:12">
      <c r="A15" s="8"/>
      <c r="B15" s="13" t="s">
        <v>99</v>
      </c>
      <c r="C15" s="13" t="s">
        <v>100</v>
      </c>
      <c r="D15" s="13" t="s">
        <v>86</v>
      </c>
      <c r="E15" s="13" t="s">
        <v>72</v>
      </c>
      <c r="F15" s="13" t="s">
        <v>101</v>
      </c>
      <c r="G15" s="16">
        <f>SUM(H15:K15)</f>
        <v>46.27</v>
      </c>
      <c r="H15" s="18">
        <v>46.27</v>
      </c>
      <c r="I15" s="18"/>
      <c r="J15" s="18"/>
      <c r="K15" s="18"/>
      <c r="L15" s="25"/>
    </row>
    <row r="16" ht="24" customHeight="1" spans="1:12">
      <c r="A16" s="8"/>
      <c r="B16" s="55" t="s">
        <v>99</v>
      </c>
      <c r="C16" s="55" t="s">
        <v>102</v>
      </c>
      <c r="D16" s="55" t="s">
        <v>86</v>
      </c>
      <c r="E16" s="55" t="s">
        <v>72</v>
      </c>
      <c r="F16" s="55" t="s">
        <v>103</v>
      </c>
      <c r="G16" s="56">
        <f>SUM(H16:K16)</f>
        <v>2.46</v>
      </c>
      <c r="H16" s="57">
        <v>2.46</v>
      </c>
      <c r="I16" s="57"/>
      <c r="J16" s="57"/>
      <c r="K16" s="57"/>
      <c r="L16" s="25"/>
    </row>
    <row r="17" ht="24" customHeight="1" spans="1:12">
      <c r="A17" s="8"/>
      <c r="B17" s="13" t="s">
        <v>104</v>
      </c>
      <c r="C17" s="13" t="s">
        <v>105</v>
      </c>
      <c r="D17" s="13" t="s">
        <v>97</v>
      </c>
      <c r="E17" s="13" t="s">
        <v>72</v>
      </c>
      <c r="F17" s="13" t="s">
        <v>106</v>
      </c>
      <c r="G17" s="16">
        <f>SUM(H17:K17)</f>
        <v>614.67</v>
      </c>
      <c r="H17" s="18">
        <v>614.67</v>
      </c>
      <c r="I17" s="18"/>
      <c r="J17" s="18"/>
      <c r="K17" s="18"/>
      <c r="L17" s="25"/>
    </row>
    <row r="18" ht="24" customHeight="1" spans="1:12">
      <c r="A18" s="8"/>
      <c r="B18" s="13" t="s">
        <v>104</v>
      </c>
      <c r="C18" s="13" t="s">
        <v>105</v>
      </c>
      <c r="D18" s="13" t="s">
        <v>91</v>
      </c>
      <c r="E18" s="13" t="s">
        <v>72</v>
      </c>
      <c r="F18" s="13" t="s">
        <v>107</v>
      </c>
      <c r="G18" s="16">
        <f>SUM(H18:K18)</f>
        <v>51.99</v>
      </c>
      <c r="H18" s="18">
        <v>51.99</v>
      </c>
      <c r="I18" s="18"/>
      <c r="J18" s="18"/>
      <c r="K18" s="18"/>
      <c r="L18" s="25"/>
    </row>
    <row r="19" ht="24" customHeight="1" spans="1:12">
      <c r="A19" s="8"/>
      <c r="B19" s="13" t="s">
        <v>108</v>
      </c>
      <c r="C19" s="13" t="s">
        <v>94</v>
      </c>
      <c r="D19" s="13" t="s">
        <v>86</v>
      </c>
      <c r="E19" s="13" t="s">
        <v>72</v>
      </c>
      <c r="F19" s="13" t="s">
        <v>109</v>
      </c>
      <c r="G19" s="16">
        <f>SUM(H19:K19)</f>
        <v>69.41</v>
      </c>
      <c r="H19" s="18">
        <v>69.41</v>
      </c>
      <c r="I19" s="18"/>
      <c r="J19" s="18"/>
      <c r="K19" s="18"/>
      <c r="L19" s="25"/>
    </row>
    <row r="20" ht="24" customHeight="1" spans="2:11">
      <c r="B20" s="32">
        <v>211</v>
      </c>
      <c r="C20" s="32" t="s">
        <v>85</v>
      </c>
      <c r="D20" s="32">
        <v>99</v>
      </c>
      <c r="E20" s="13" t="s">
        <v>72</v>
      </c>
      <c r="F20" s="13" t="s">
        <v>110</v>
      </c>
      <c r="G20" s="16">
        <f>SUM(H20:K20)</f>
        <v>154</v>
      </c>
      <c r="H20" s="60"/>
      <c r="I20" s="18">
        <v>154</v>
      </c>
      <c r="J20" s="60"/>
      <c r="K20" s="60"/>
    </row>
    <row r="21" ht="24" customHeight="1" spans="2:11">
      <c r="B21" s="32" t="s">
        <v>111</v>
      </c>
      <c r="C21" s="32" t="s">
        <v>112</v>
      </c>
      <c r="D21" s="32" t="s">
        <v>94</v>
      </c>
      <c r="E21" s="13" t="s">
        <v>72</v>
      </c>
      <c r="F21" s="13" t="s">
        <v>113</v>
      </c>
      <c r="G21" s="16">
        <f>SUM(H21:K21)</f>
        <v>11.77</v>
      </c>
      <c r="H21" s="60"/>
      <c r="I21" s="18">
        <v>11.77</v>
      </c>
      <c r="J21" s="60"/>
      <c r="K21" s="60"/>
    </row>
    <row r="22" ht="24" customHeight="1" spans="2:11">
      <c r="B22" s="32" t="s">
        <v>114</v>
      </c>
      <c r="C22" s="32" t="s">
        <v>105</v>
      </c>
      <c r="D22" s="32" t="s">
        <v>91</v>
      </c>
      <c r="E22" s="13" t="s">
        <v>72</v>
      </c>
      <c r="F22" s="13" t="s">
        <v>115</v>
      </c>
      <c r="G22" s="16">
        <f>SUM(H22:K22)</f>
        <v>10</v>
      </c>
      <c r="H22" s="60"/>
      <c r="I22" s="18">
        <v>10</v>
      </c>
      <c r="J22" s="60"/>
      <c r="K22" s="60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357638888888889" right="0.357638888888889" top="0.266666666666667" bottom="0.266666666666667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4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2" width="29.875" customWidth="1"/>
    <col min="3" max="3" width="18.75" customWidth="1"/>
    <col min="4" max="4" width="26.875" customWidth="1"/>
    <col min="5" max="5" width="17.125" customWidth="1"/>
    <col min="6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105"/>
      <c r="B1" s="2"/>
      <c r="C1" s="106"/>
      <c r="D1" s="106"/>
      <c r="E1" s="28"/>
      <c r="F1" s="28"/>
      <c r="G1" s="28"/>
      <c r="H1" s="107" t="s">
        <v>116</v>
      </c>
      <c r="I1" s="102" t="s">
        <v>2</v>
      </c>
    </row>
    <row r="2" ht="22.8" customHeight="1" spans="1:9">
      <c r="A2" s="106"/>
      <c r="B2" s="108" t="s">
        <v>117</v>
      </c>
      <c r="C2" s="108"/>
      <c r="D2" s="108"/>
      <c r="E2" s="108"/>
      <c r="F2" s="108"/>
      <c r="G2" s="108"/>
      <c r="H2" s="108"/>
      <c r="I2" s="102"/>
    </row>
    <row r="3" ht="19.55" customHeight="1" spans="1:9">
      <c r="A3" s="109"/>
      <c r="B3" s="5" t="s">
        <v>4</v>
      </c>
      <c r="C3" s="5"/>
      <c r="D3" s="54"/>
      <c r="E3" s="54"/>
      <c r="F3" s="54"/>
      <c r="G3" s="54"/>
      <c r="H3" s="110" t="s">
        <v>5</v>
      </c>
      <c r="I3" s="103"/>
    </row>
    <row r="4" ht="24.4" customHeight="1" spans="1:9">
      <c r="A4" s="111"/>
      <c r="B4" s="7" t="s">
        <v>6</v>
      </c>
      <c r="C4" s="7"/>
      <c r="D4" s="7" t="s">
        <v>7</v>
      </c>
      <c r="E4" s="7"/>
      <c r="F4" s="7"/>
      <c r="G4" s="7"/>
      <c r="H4" s="7"/>
      <c r="I4" s="52"/>
    </row>
    <row r="5" ht="24.4" customHeight="1" spans="1:9">
      <c r="A5" s="111"/>
      <c r="B5" s="7" t="s">
        <v>8</v>
      </c>
      <c r="C5" s="7" t="s">
        <v>9</v>
      </c>
      <c r="D5" s="7" t="s">
        <v>8</v>
      </c>
      <c r="E5" s="7" t="s">
        <v>58</v>
      </c>
      <c r="F5" s="7" t="s">
        <v>118</v>
      </c>
      <c r="G5" s="7" t="s">
        <v>119</v>
      </c>
      <c r="H5" s="7" t="s">
        <v>120</v>
      </c>
      <c r="I5" s="52"/>
    </row>
    <row r="6" ht="22.8" customHeight="1" spans="1:9">
      <c r="A6" s="6"/>
      <c r="B6" s="39" t="s">
        <v>121</v>
      </c>
      <c r="C6" s="16">
        <f>SUM(C7:C9)</f>
        <v>1491.36</v>
      </c>
      <c r="D6" s="39" t="s">
        <v>122</v>
      </c>
      <c r="E6" s="16">
        <f>F6+G6+H6</f>
        <v>1856.86</v>
      </c>
      <c r="F6" s="17">
        <f>SUM(F7+F8+F9+F10+F11+F12+F13+F14+F15+F16+F17+F18+F19+F20+F21+F22+F23+F24+F25+F26+F27+F28+F29+F30+F31+F32+F33)</f>
        <v>1856.86</v>
      </c>
      <c r="G6" s="17"/>
      <c r="H6" s="17"/>
      <c r="I6" s="25"/>
    </row>
    <row r="7" ht="22.8" customHeight="1" spans="1:9">
      <c r="A7" s="6"/>
      <c r="B7" s="112" t="s">
        <v>123</v>
      </c>
      <c r="C7" s="56">
        <f>'2-1'!H7</f>
        <v>1491.36</v>
      </c>
      <c r="D7" s="112" t="s">
        <v>124</v>
      </c>
      <c r="E7" s="56">
        <f t="shared" ref="E7:E33" si="0">F7+G7+H7</f>
        <v>829.9</v>
      </c>
      <c r="F7" s="113">
        <v>829.9</v>
      </c>
      <c r="G7" s="113"/>
      <c r="H7" s="113"/>
      <c r="I7" s="25"/>
    </row>
    <row r="8" ht="22.8" customHeight="1" spans="1:9">
      <c r="A8" s="6"/>
      <c r="B8" s="39" t="s">
        <v>125</v>
      </c>
      <c r="C8" s="16">
        <f>'2-1'!K7</f>
        <v>0</v>
      </c>
      <c r="D8" s="39" t="s">
        <v>126</v>
      </c>
      <c r="E8" s="16">
        <f>F8+G8+H8</f>
        <v>0</v>
      </c>
      <c r="F8" s="17"/>
      <c r="G8" s="17"/>
      <c r="H8" s="17"/>
      <c r="I8" s="25"/>
    </row>
    <row r="9" ht="22.8" customHeight="1" spans="1:9">
      <c r="A9" s="6"/>
      <c r="B9" s="39" t="s">
        <v>127</v>
      </c>
      <c r="C9" s="16">
        <f>'2-1'!N7</f>
        <v>0</v>
      </c>
      <c r="D9" s="39" t="s">
        <v>128</v>
      </c>
      <c r="E9" s="16">
        <f>F9+G9+H9</f>
        <v>0</v>
      </c>
      <c r="F9" s="17"/>
      <c r="G9" s="17"/>
      <c r="H9" s="17"/>
      <c r="I9" s="25"/>
    </row>
    <row r="10" ht="22.8" customHeight="1" spans="1:9">
      <c r="A10" s="6"/>
      <c r="B10" s="39" t="s">
        <v>129</v>
      </c>
      <c r="C10" s="16">
        <f>SUM(C11:C13)</f>
        <v>365.5</v>
      </c>
      <c r="D10" s="39" t="s">
        <v>130</v>
      </c>
      <c r="E10" s="16">
        <f>F10+G10+H10</f>
        <v>0</v>
      </c>
      <c r="F10" s="17"/>
      <c r="G10" s="17"/>
      <c r="H10" s="17"/>
      <c r="I10" s="25"/>
    </row>
    <row r="11" ht="22.8" customHeight="1" spans="1:9">
      <c r="A11" s="6"/>
      <c r="B11" s="39" t="s">
        <v>123</v>
      </c>
      <c r="C11" s="16">
        <f>'2-1'!AB7</f>
        <v>365.5</v>
      </c>
      <c r="D11" s="39" t="s">
        <v>131</v>
      </c>
      <c r="E11" s="16">
        <f>F11+G11+H11</f>
        <v>0</v>
      </c>
      <c r="F11" s="17"/>
      <c r="G11" s="17"/>
      <c r="H11" s="17"/>
      <c r="I11" s="25"/>
    </row>
    <row r="12" ht="22.8" customHeight="1" spans="1:9">
      <c r="A12" s="6"/>
      <c r="B12" s="112" t="s">
        <v>125</v>
      </c>
      <c r="C12" s="56">
        <f>'2-1'!AE7</f>
        <v>0</v>
      </c>
      <c r="D12" s="112" t="s">
        <v>132</v>
      </c>
      <c r="E12" s="56">
        <f>F12+G12+H12</f>
        <v>0</v>
      </c>
      <c r="F12" s="113"/>
      <c r="G12" s="113"/>
      <c r="H12" s="113"/>
      <c r="I12" s="25"/>
    </row>
    <row r="13" ht="22.8" customHeight="1" spans="1:9">
      <c r="A13" s="6"/>
      <c r="B13" s="39" t="s">
        <v>127</v>
      </c>
      <c r="C13" s="16">
        <f>'2-1'!AH7</f>
        <v>0</v>
      </c>
      <c r="D13" s="39" t="s">
        <v>133</v>
      </c>
      <c r="E13" s="16">
        <f>F13+G13+H13</f>
        <v>0</v>
      </c>
      <c r="F13" s="17"/>
      <c r="G13" s="17"/>
      <c r="H13" s="17"/>
      <c r="I13" s="25"/>
    </row>
    <row r="14" ht="22.8" customHeight="1" spans="1:9">
      <c r="A14" s="6"/>
      <c r="B14" s="112" t="s">
        <v>134</v>
      </c>
      <c r="C14" s="113"/>
      <c r="D14" s="112" t="s">
        <v>135</v>
      </c>
      <c r="E14" s="56">
        <f>F14+G14+H14</f>
        <v>92.54</v>
      </c>
      <c r="F14" s="113">
        <v>92.54</v>
      </c>
      <c r="G14" s="113"/>
      <c r="H14" s="113"/>
      <c r="I14" s="25"/>
    </row>
    <row r="15" ht="22.8" customHeight="1" spans="1:9">
      <c r="A15" s="6"/>
      <c r="B15" s="39" t="s">
        <v>134</v>
      </c>
      <c r="C15" s="17"/>
      <c r="D15" s="39" t="s">
        <v>136</v>
      </c>
      <c r="E15" s="16">
        <f>F15+G15+H15</f>
        <v>0</v>
      </c>
      <c r="F15" s="17"/>
      <c r="G15" s="17"/>
      <c r="H15" s="17"/>
      <c r="I15" s="25"/>
    </row>
    <row r="16" ht="22.8" customHeight="1" spans="1:9">
      <c r="A16" s="6"/>
      <c r="B16" s="39" t="s">
        <v>134</v>
      </c>
      <c r="C16" s="17"/>
      <c r="D16" s="39" t="s">
        <v>137</v>
      </c>
      <c r="E16" s="16">
        <f>F16+G16+H16</f>
        <v>48.57</v>
      </c>
      <c r="F16" s="17">
        <v>48.57</v>
      </c>
      <c r="G16" s="17"/>
      <c r="H16" s="17"/>
      <c r="I16" s="25"/>
    </row>
    <row r="17" ht="22.8" customHeight="1" spans="1:9">
      <c r="A17" s="6"/>
      <c r="B17" s="39" t="s">
        <v>134</v>
      </c>
      <c r="C17" s="17"/>
      <c r="D17" s="39" t="s">
        <v>138</v>
      </c>
      <c r="E17" s="16">
        <f>F17+G17+H17</f>
        <v>165.77</v>
      </c>
      <c r="F17" s="17">
        <v>165.77</v>
      </c>
      <c r="G17" s="17"/>
      <c r="H17" s="17"/>
      <c r="I17" s="25"/>
    </row>
    <row r="18" ht="22.8" customHeight="1" spans="1:9">
      <c r="A18" s="6"/>
      <c r="B18" s="112" t="s">
        <v>134</v>
      </c>
      <c r="C18" s="113"/>
      <c r="D18" s="112" t="s">
        <v>139</v>
      </c>
      <c r="E18" s="56">
        <f>F18+G18+H18</f>
        <v>0</v>
      </c>
      <c r="F18" s="113"/>
      <c r="G18" s="113"/>
      <c r="H18" s="113"/>
      <c r="I18" s="25"/>
    </row>
    <row r="19" ht="22.8" customHeight="1" spans="1:9">
      <c r="A19" s="6"/>
      <c r="B19" s="39" t="s">
        <v>134</v>
      </c>
      <c r="C19" s="17"/>
      <c r="D19" s="39" t="s">
        <v>140</v>
      </c>
      <c r="E19" s="16">
        <f>F19+G19+H19</f>
        <v>640.67</v>
      </c>
      <c r="F19" s="17">
        <v>640.67</v>
      </c>
      <c r="G19" s="17"/>
      <c r="H19" s="17"/>
      <c r="I19" s="25"/>
    </row>
    <row r="20" ht="22.8" customHeight="1" spans="1:9">
      <c r="A20" s="6"/>
      <c r="B20" s="39" t="s">
        <v>134</v>
      </c>
      <c r="C20" s="17"/>
      <c r="D20" s="39" t="s">
        <v>141</v>
      </c>
      <c r="E20" s="16">
        <f>F20+G20+H20</f>
        <v>0</v>
      </c>
      <c r="F20" s="17"/>
      <c r="G20" s="17"/>
      <c r="H20" s="17"/>
      <c r="I20" s="25"/>
    </row>
    <row r="21" ht="22.8" customHeight="1" spans="1:9">
      <c r="A21" s="6"/>
      <c r="B21" s="39" t="s">
        <v>134</v>
      </c>
      <c r="C21" s="17"/>
      <c r="D21" s="39" t="s">
        <v>142</v>
      </c>
      <c r="E21" s="16">
        <f>F21+G21+H21</f>
        <v>0</v>
      </c>
      <c r="F21" s="17"/>
      <c r="G21" s="17"/>
      <c r="H21" s="17"/>
      <c r="I21" s="25"/>
    </row>
    <row r="22" ht="22.8" customHeight="1" spans="1:9">
      <c r="A22" s="6"/>
      <c r="B22" s="112" t="s">
        <v>134</v>
      </c>
      <c r="C22" s="113"/>
      <c r="D22" s="112" t="s">
        <v>143</v>
      </c>
      <c r="E22" s="56">
        <f>F22+G22+H22</f>
        <v>0</v>
      </c>
      <c r="F22" s="113"/>
      <c r="G22" s="113"/>
      <c r="H22" s="113"/>
      <c r="I22" s="25"/>
    </row>
    <row r="23" ht="22.8" customHeight="1" spans="1:9">
      <c r="A23" s="6"/>
      <c r="B23" s="39" t="s">
        <v>134</v>
      </c>
      <c r="C23" s="17"/>
      <c r="D23" s="39" t="s">
        <v>144</v>
      </c>
      <c r="E23" s="16">
        <f>F23+G23+H23</f>
        <v>0</v>
      </c>
      <c r="F23" s="17"/>
      <c r="G23" s="17"/>
      <c r="H23" s="17"/>
      <c r="I23" s="25"/>
    </row>
    <row r="24" ht="22.8" customHeight="1" spans="1:9">
      <c r="A24" s="6"/>
      <c r="B24" s="39" t="s">
        <v>134</v>
      </c>
      <c r="C24" s="17"/>
      <c r="D24" s="39" t="s">
        <v>145</v>
      </c>
      <c r="E24" s="16">
        <f>F24+G24+H24</f>
        <v>0</v>
      </c>
      <c r="F24" s="17"/>
      <c r="G24" s="17"/>
      <c r="H24" s="17"/>
      <c r="I24" s="25"/>
    </row>
    <row r="25" ht="22.8" customHeight="1" spans="1:9">
      <c r="A25" s="6"/>
      <c r="B25" s="39" t="s">
        <v>134</v>
      </c>
      <c r="C25" s="17"/>
      <c r="D25" s="39" t="s">
        <v>146</v>
      </c>
      <c r="E25" s="16">
        <f>F25+G25+H25</f>
        <v>0</v>
      </c>
      <c r="F25" s="17"/>
      <c r="G25" s="17"/>
      <c r="H25" s="17"/>
      <c r="I25" s="25"/>
    </row>
    <row r="26" ht="22.8" customHeight="1" spans="1:9">
      <c r="A26" s="6"/>
      <c r="B26" s="112" t="s">
        <v>134</v>
      </c>
      <c r="C26" s="113"/>
      <c r="D26" s="112" t="s">
        <v>147</v>
      </c>
      <c r="E26" s="56">
        <f>F26+G26+H26</f>
        <v>69.41</v>
      </c>
      <c r="F26" s="57">
        <v>69.41</v>
      </c>
      <c r="G26" s="113"/>
      <c r="H26" s="113"/>
      <c r="I26" s="25"/>
    </row>
    <row r="27" ht="22.8" customHeight="1" spans="1:9">
      <c r="A27" s="6"/>
      <c r="B27" s="39" t="s">
        <v>134</v>
      </c>
      <c r="C27" s="17"/>
      <c r="D27" s="39" t="s">
        <v>148</v>
      </c>
      <c r="E27" s="16">
        <f>F27+G27+H27</f>
        <v>0</v>
      </c>
      <c r="F27" s="17"/>
      <c r="G27" s="17"/>
      <c r="H27" s="17"/>
      <c r="I27" s="25"/>
    </row>
    <row r="28" ht="22.8" customHeight="1" spans="1:9">
      <c r="A28" s="6"/>
      <c r="B28" s="39" t="s">
        <v>134</v>
      </c>
      <c r="C28" s="17"/>
      <c r="D28" s="39" t="s">
        <v>149</v>
      </c>
      <c r="E28" s="16">
        <f>F28+G28+H28</f>
        <v>0</v>
      </c>
      <c r="F28" s="17"/>
      <c r="G28" s="17"/>
      <c r="H28" s="17"/>
      <c r="I28" s="25"/>
    </row>
    <row r="29" ht="22.8" customHeight="1" spans="1:9">
      <c r="A29" s="6"/>
      <c r="B29" s="39" t="s">
        <v>134</v>
      </c>
      <c r="C29" s="17"/>
      <c r="D29" s="39" t="s">
        <v>150</v>
      </c>
      <c r="E29" s="16">
        <f>F29+G29+H29</f>
        <v>10</v>
      </c>
      <c r="F29" s="17">
        <v>10</v>
      </c>
      <c r="G29" s="17"/>
      <c r="H29" s="17"/>
      <c r="I29" s="25"/>
    </row>
    <row r="30" ht="22.8" customHeight="1" spans="1:9">
      <c r="A30" s="6"/>
      <c r="B30" s="112" t="s">
        <v>134</v>
      </c>
      <c r="C30" s="113"/>
      <c r="D30" s="112" t="s">
        <v>151</v>
      </c>
      <c r="E30" s="56">
        <f>F30+G30+H30</f>
        <v>0</v>
      </c>
      <c r="F30" s="113"/>
      <c r="G30" s="113"/>
      <c r="H30" s="113"/>
      <c r="I30" s="25"/>
    </row>
    <row r="31" ht="22.8" customHeight="1" spans="1:9">
      <c r="A31" s="6"/>
      <c r="B31" s="39" t="s">
        <v>134</v>
      </c>
      <c r="C31" s="17"/>
      <c r="D31" s="39" t="s">
        <v>152</v>
      </c>
      <c r="E31" s="16">
        <f>F31+G31+H31</f>
        <v>0</v>
      </c>
      <c r="F31" s="17"/>
      <c r="G31" s="17"/>
      <c r="H31" s="17"/>
      <c r="I31" s="25"/>
    </row>
    <row r="32" ht="22.8" customHeight="1" spans="1:9">
      <c r="A32" s="6"/>
      <c r="B32" s="39" t="s">
        <v>134</v>
      </c>
      <c r="C32" s="17"/>
      <c r="D32" s="39" t="s">
        <v>153</v>
      </c>
      <c r="E32" s="16">
        <f>F32+G32+H32</f>
        <v>0</v>
      </c>
      <c r="F32" s="17"/>
      <c r="G32" s="17"/>
      <c r="H32" s="17"/>
      <c r="I32" s="25"/>
    </row>
    <row r="33" ht="22.8" customHeight="1" spans="1:9">
      <c r="A33" s="6"/>
      <c r="B33" s="39" t="s">
        <v>134</v>
      </c>
      <c r="C33" s="17"/>
      <c r="D33" s="39" t="s">
        <v>154</v>
      </c>
      <c r="E33" s="16">
        <f>F33+G33+H33</f>
        <v>0</v>
      </c>
      <c r="F33" s="17"/>
      <c r="G33" s="17"/>
      <c r="H33" s="17"/>
      <c r="I33" s="25"/>
    </row>
    <row r="34" ht="9.75" customHeight="1" spans="1:9">
      <c r="A34" s="114"/>
      <c r="B34" s="114"/>
      <c r="C34" s="114"/>
      <c r="D34" s="35"/>
      <c r="E34" s="114"/>
      <c r="F34" s="114"/>
      <c r="G34" s="114"/>
      <c r="H34" s="114"/>
      <c r="I34" s="115"/>
    </row>
  </sheetData>
  <mergeCells count="6">
    <mergeCell ref="B2:H2"/>
    <mergeCell ref="B3:C3"/>
    <mergeCell ref="B4:C4"/>
    <mergeCell ref="D4:H4"/>
    <mergeCell ref="A7:A9"/>
    <mergeCell ref="A11:A33"/>
  </mergeCells>
  <pageMargins left="0.160416666666667" right="0.160416666666667" top="0.463888888888889" bottom="0.0701388888888889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N73"/>
  <sheetViews>
    <sheetView tabSelected="1" topLeftCell="S1" workbookViewId="0">
      <pane ySplit="6" topLeftCell="A7" activePane="bottomLeft" state="frozen"/>
      <selection/>
      <selection pane="bottomLeft" activeCell="AC8" sqref="AC8"/>
    </sheetView>
  </sheetViews>
  <sheetFormatPr defaultColWidth="10" defaultRowHeight="13.5"/>
  <cols>
    <col min="1" max="1" width="1.53333333333333" customWidth="1"/>
    <col min="2" max="2" width="4.375" customWidth="1"/>
    <col min="3" max="3" width="4.125" customWidth="1"/>
    <col min="4" max="4" width="6.375" customWidth="1"/>
    <col min="5" max="5" width="26" customWidth="1"/>
    <col min="6" max="18" width="7.75" customWidth="1"/>
    <col min="19" max="19" width="7" customWidth="1"/>
    <col min="20" max="20" width="7.25" customWidth="1"/>
    <col min="21" max="24" width="6.875" customWidth="1"/>
    <col min="25" max="26" width="7.375" customWidth="1"/>
    <col min="27" max="28" width="6.875" customWidth="1"/>
    <col min="29" max="29" width="7.25" customWidth="1"/>
    <col min="30" max="30" width="7.375" customWidth="1"/>
    <col min="31" max="33" width="6.875" customWidth="1"/>
    <col min="34" max="34" width="7.125" customWidth="1"/>
    <col min="35" max="38" width="6.625" customWidth="1"/>
    <col min="39" max="39" width="7.5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3" t="s">
        <v>155</v>
      </c>
      <c r="AN1" s="102"/>
    </row>
    <row r="2" ht="22.8" customHeight="1" spans="1:40">
      <c r="A2" s="1"/>
      <c r="B2" s="3" t="s">
        <v>156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02"/>
    </row>
    <row r="3" ht="19.55" customHeight="1" spans="1:40">
      <c r="A3" s="4"/>
      <c r="B3" s="5" t="s">
        <v>4</v>
      </c>
      <c r="C3" s="5"/>
      <c r="D3" s="5"/>
      <c r="E3" s="5"/>
      <c r="F3" s="54"/>
      <c r="G3" s="4"/>
      <c r="H3" s="34"/>
      <c r="I3" s="54"/>
      <c r="J3" s="54"/>
      <c r="K3" s="8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34" t="s">
        <v>5</v>
      </c>
      <c r="AM3" s="34"/>
      <c r="AN3" s="103"/>
    </row>
    <row r="4" s="61" customFormat="1" ht="24" customHeight="1" spans="1:40">
      <c r="A4" s="6"/>
      <c r="B4" s="62" t="s">
        <v>8</v>
      </c>
      <c r="C4" s="62"/>
      <c r="D4" s="62"/>
      <c r="E4" s="62"/>
      <c r="F4" s="62" t="s">
        <v>157</v>
      </c>
      <c r="G4" s="62" t="s">
        <v>158</v>
      </c>
      <c r="H4" s="62"/>
      <c r="I4" s="62"/>
      <c r="J4" s="62"/>
      <c r="K4" s="62"/>
      <c r="L4" s="62"/>
      <c r="M4" s="62"/>
      <c r="N4" s="62"/>
      <c r="O4" s="62"/>
      <c r="P4" s="85"/>
      <c r="Q4" s="62" t="s">
        <v>159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160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52"/>
    </row>
    <row r="5" s="61" customFormat="1" ht="24" customHeight="1" spans="1:40">
      <c r="A5" s="6"/>
      <c r="B5" s="63" t="s">
        <v>80</v>
      </c>
      <c r="C5" s="63"/>
      <c r="D5" s="64" t="s">
        <v>69</v>
      </c>
      <c r="E5" s="63" t="s">
        <v>70</v>
      </c>
      <c r="F5" s="63"/>
      <c r="G5" s="63" t="s">
        <v>58</v>
      </c>
      <c r="H5" s="63" t="s">
        <v>161</v>
      </c>
      <c r="I5" s="63"/>
      <c r="J5" s="63"/>
      <c r="K5" s="63" t="s">
        <v>162</v>
      </c>
      <c r="L5" s="63"/>
      <c r="M5" s="63"/>
      <c r="N5" s="63" t="s">
        <v>163</v>
      </c>
      <c r="O5" s="63"/>
      <c r="P5" s="86"/>
      <c r="Q5" s="63" t="s">
        <v>58</v>
      </c>
      <c r="R5" s="63" t="s">
        <v>161</v>
      </c>
      <c r="S5" s="63"/>
      <c r="T5" s="63"/>
      <c r="U5" s="63" t="s">
        <v>162</v>
      </c>
      <c r="V5" s="63"/>
      <c r="W5" s="63"/>
      <c r="X5" s="63" t="s">
        <v>163</v>
      </c>
      <c r="Y5" s="63"/>
      <c r="Z5" s="63"/>
      <c r="AA5" s="63" t="s">
        <v>58</v>
      </c>
      <c r="AB5" s="63" t="s">
        <v>161</v>
      </c>
      <c r="AC5" s="63"/>
      <c r="AD5" s="63"/>
      <c r="AE5" s="63" t="s">
        <v>162</v>
      </c>
      <c r="AF5" s="63"/>
      <c r="AG5" s="63"/>
      <c r="AH5" s="63" t="s">
        <v>163</v>
      </c>
      <c r="AI5" s="63"/>
      <c r="AJ5" s="63"/>
      <c r="AK5" s="63" t="s">
        <v>164</v>
      </c>
      <c r="AL5" s="63"/>
      <c r="AM5" s="63"/>
      <c r="AN5" s="52"/>
    </row>
    <row r="6" s="61" customFormat="1" ht="24" customHeight="1" spans="1:40">
      <c r="A6" s="35"/>
      <c r="B6" s="65" t="s">
        <v>81</v>
      </c>
      <c r="C6" s="65" t="s">
        <v>82</v>
      </c>
      <c r="D6" s="66"/>
      <c r="E6" s="65"/>
      <c r="F6" s="65"/>
      <c r="G6" s="65"/>
      <c r="H6" s="65" t="s">
        <v>165</v>
      </c>
      <c r="I6" s="65" t="s">
        <v>76</v>
      </c>
      <c r="J6" s="65" t="s">
        <v>77</v>
      </c>
      <c r="K6" s="65" t="s">
        <v>165</v>
      </c>
      <c r="L6" s="65" t="s">
        <v>76</v>
      </c>
      <c r="M6" s="65" t="s">
        <v>77</v>
      </c>
      <c r="N6" s="65" t="s">
        <v>165</v>
      </c>
      <c r="O6" s="65" t="s">
        <v>76</v>
      </c>
      <c r="P6" s="87" t="s">
        <v>77</v>
      </c>
      <c r="Q6" s="63"/>
      <c r="R6" s="63" t="s">
        <v>165</v>
      </c>
      <c r="S6" s="63" t="s">
        <v>76</v>
      </c>
      <c r="T6" s="63" t="s">
        <v>77</v>
      </c>
      <c r="U6" s="63" t="s">
        <v>165</v>
      </c>
      <c r="V6" s="63" t="s">
        <v>76</v>
      </c>
      <c r="W6" s="63" t="s">
        <v>77</v>
      </c>
      <c r="X6" s="63" t="s">
        <v>165</v>
      </c>
      <c r="Y6" s="63" t="s">
        <v>76</v>
      </c>
      <c r="Z6" s="63" t="s">
        <v>77</v>
      </c>
      <c r="AA6" s="63"/>
      <c r="AB6" s="63" t="s">
        <v>165</v>
      </c>
      <c r="AC6" s="63" t="s">
        <v>76</v>
      </c>
      <c r="AD6" s="63" t="s">
        <v>77</v>
      </c>
      <c r="AE6" s="63" t="s">
        <v>165</v>
      </c>
      <c r="AF6" s="63" t="s">
        <v>76</v>
      </c>
      <c r="AG6" s="63" t="s">
        <v>77</v>
      </c>
      <c r="AH6" s="63" t="s">
        <v>165</v>
      </c>
      <c r="AI6" s="63" t="s">
        <v>76</v>
      </c>
      <c r="AJ6" s="63" t="s">
        <v>77</v>
      </c>
      <c r="AK6" s="63" t="s">
        <v>165</v>
      </c>
      <c r="AL6" s="63" t="s">
        <v>76</v>
      </c>
      <c r="AM6" s="63" t="s">
        <v>77</v>
      </c>
      <c r="AN6" s="52"/>
    </row>
    <row r="7" s="61" customFormat="1" ht="24" customHeight="1" spans="1:40">
      <c r="A7" s="6"/>
      <c r="B7" s="67"/>
      <c r="C7" s="67"/>
      <c r="D7" s="67"/>
      <c r="E7" s="67" t="s">
        <v>71</v>
      </c>
      <c r="F7" s="68">
        <f>F8</f>
        <v>1856.86</v>
      </c>
      <c r="G7" s="68">
        <f t="shared" ref="G7:AM7" si="0">G8</f>
        <v>1491.36</v>
      </c>
      <c r="H7" s="68">
        <f>H8</f>
        <v>1491.36</v>
      </c>
      <c r="I7" s="68">
        <f>I8</f>
        <v>1491.36</v>
      </c>
      <c r="J7" s="68">
        <f>J8</f>
        <v>0</v>
      </c>
      <c r="K7" s="68">
        <f>K8</f>
        <v>0</v>
      </c>
      <c r="L7" s="68">
        <f>L8</f>
        <v>0</v>
      </c>
      <c r="M7" s="68">
        <f>M8</f>
        <v>0</v>
      </c>
      <c r="N7" s="68">
        <f>N8</f>
        <v>0</v>
      </c>
      <c r="O7" s="68">
        <f>O8</f>
        <v>0</v>
      </c>
      <c r="P7" s="88">
        <f>P8</f>
        <v>0</v>
      </c>
      <c r="Q7" s="68">
        <f>Q8</f>
        <v>0</v>
      </c>
      <c r="R7" s="68">
        <f>R8</f>
        <v>0</v>
      </c>
      <c r="S7" s="68">
        <f>S8</f>
        <v>0</v>
      </c>
      <c r="T7" s="68">
        <f>T8</f>
        <v>0</v>
      </c>
      <c r="U7" s="68">
        <f>U8</f>
        <v>0</v>
      </c>
      <c r="V7" s="68">
        <f>V8</f>
        <v>0</v>
      </c>
      <c r="W7" s="68">
        <f>W8</f>
        <v>0</v>
      </c>
      <c r="X7" s="68">
        <f>X8</f>
        <v>0</v>
      </c>
      <c r="Y7" s="68">
        <f>Y8</f>
        <v>0</v>
      </c>
      <c r="Z7" s="68">
        <f>Z8</f>
        <v>0</v>
      </c>
      <c r="AA7" s="68">
        <f>AA8</f>
        <v>365.5</v>
      </c>
      <c r="AB7" s="68">
        <f>AB8</f>
        <v>365.5</v>
      </c>
      <c r="AC7" s="68">
        <f>AC8</f>
        <v>189.73</v>
      </c>
      <c r="AD7" s="68">
        <f>AD8</f>
        <v>175.77</v>
      </c>
      <c r="AE7" s="68">
        <f>AE8</f>
        <v>0</v>
      </c>
      <c r="AF7" s="68">
        <f>AF8</f>
        <v>0</v>
      </c>
      <c r="AG7" s="68">
        <f>AG8</f>
        <v>0</v>
      </c>
      <c r="AH7" s="68">
        <f>AH8</f>
        <v>0</v>
      </c>
      <c r="AI7" s="68">
        <f>AI8</f>
        <v>0</v>
      </c>
      <c r="AJ7" s="68">
        <f>AJ8</f>
        <v>0</v>
      </c>
      <c r="AK7" s="68">
        <f>AK8</f>
        <v>0</v>
      </c>
      <c r="AL7" s="68">
        <f>AL8</f>
        <v>0</v>
      </c>
      <c r="AM7" s="68">
        <f>AM8</f>
        <v>0</v>
      </c>
      <c r="AN7" s="52"/>
    </row>
    <row r="8" s="61" customFormat="1" ht="24" customHeight="1" spans="1:40">
      <c r="A8" s="6"/>
      <c r="B8" s="67" t="s">
        <v>22</v>
      </c>
      <c r="C8" s="67" t="s">
        <v>22</v>
      </c>
      <c r="D8" s="69"/>
      <c r="E8" s="69" t="s">
        <v>22</v>
      </c>
      <c r="F8" s="68">
        <f>G8+Q8+AA8</f>
        <v>1856.86</v>
      </c>
      <c r="G8" s="68">
        <f>H8+K8+N8</f>
        <v>1491.36</v>
      </c>
      <c r="H8" s="68">
        <f>I8+J8</f>
        <v>1491.36</v>
      </c>
      <c r="I8" s="68">
        <f>SUM(I9)</f>
        <v>1491.36</v>
      </c>
      <c r="J8" s="68">
        <f>SUM(J9)</f>
        <v>0</v>
      </c>
      <c r="K8" s="68">
        <f>L8+M8</f>
        <v>0</v>
      </c>
      <c r="L8" s="68"/>
      <c r="M8" s="68"/>
      <c r="N8" s="68">
        <f>O8+P8</f>
        <v>0</v>
      </c>
      <c r="O8" s="68"/>
      <c r="P8" s="88"/>
      <c r="Q8" s="68">
        <f>R8+U8+X8</f>
        <v>0</v>
      </c>
      <c r="R8" s="68">
        <f>S8+T8</f>
        <v>0</v>
      </c>
      <c r="S8" s="68"/>
      <c r="T8" s="68"/>
      <c r="U8" s="68">
        <f>V8+W8</f>
        <v>0</v>
      </c>
      <c r="V8" s="68"/>
      <c r="W8" s="68"/>
      <c r="X8" s="68">
        <f>Y8+Z8</f>
        <v>0</v>
      </c>
      <c r="Y8" s="68"/>
      <c r="Z8" s="68"/>
      <c r="AA8" s="68">
        <f>AB8+AE8+AH8+AK8</f>
        <v>365.5</v>
      </c>
      <c r="AB8" s="68">
        <f>AC8+AD8</f>
        <v>365.5</v>
      </c>
      <c r="AC8" s="68">
        <f>SUM(AC9)</f>
        <v>189.73</v>
      </c>
      <c r="AD8" s="68">
        <f>SUM(AD9)</f>
        <v>175.77</v>
      </c>
      <c r="AE8" s="68">
        <f>AF8+AG8</f>
        <v>0</v>
      </c>
      <c r="AF8" s="68"/>
      <c r="AG8" s="68"/>
      <c r="AH8" s="68">
        <f>AI8+AJ8</f>
        <v>0</v>
      </c>
      <c r="AI8" s="68"/>
      <c r="AJ8" s="68"/>
      <c r="AK8" s="68">
        <f>AL8+AM8</f>
        <v>0</v>
      </c>
      <c r="AL8" s="68">
        <f>SUM(AL9)</f>
        <v>0</v>
      </c>
      <c r="AM8" s="68">
        <f>SUM(AM9)</f>
        <v>0</v>
      </c>
      <c r="AN8" s="52"/>
    </row>
    <row r="9" s="61" customFormat="1" ht="24" customHeight="1" spans="1:40">
      <c r="A9" s="6"/>
      <c r="B9" s="67" t="s">
        <v>22</v>
      </c>
      <c r="C9" s="67" t="s">
        <v>22</v>
      </c>
      <c r="D9" s="69"/>
      <c r="E9" s="69" t="s">
        <v>166</v>
      </c>
      <c r="F9" s="68">
        <f t="shared" ref="F9:F53" si="1">G9+Q9+AA9</f>
        <v>1856.86</v>
      </c>
      <c r="G9" s="68">
        <f>H9+K9+N9</f>
        <v>1491.36</v>
      </c>
      <c r="H9" s="68">
        <f t="shared" ref="H9:H44" si="2">I9+J9</f>
        <v>1491.36</v>
      </c>
      <c r="I9" s="68">
        <f>SUM(I10+I22+I42+I52)</f>
        <v>1491.36</v>
      </c>
      <c r="J9" s="68">
        <f>SUM(J10+J22+J42)</f>
        <v>0</v>
      </c>
      <c r="K9" s="68">
        <f t="shared" ref="K9:K46" si="3">L9+M9</f>
        <v>0</v>
      </c>
      <c r="L9" s="68"/>
      <c r="M9" s="68"/>
      <c r="N9" s="68">
        <f t="shared" ref="N9:N46" si="4">O9+P9</f>
        <v>0</v>
      </c>
      <c r="O9" s="68"/>
      <c r="P9" s="88"/>
      <c r="Q9" s="68">
        <f>R9+U9+X9</f>
        <v>0</v>
      </c>
      <c r="R9" s="68">
        <f t="shared" ref="R9:R46" si="5">S9+T9</f>
        <v>0</v>
      </c>
      <c r="S9" s="68"/>
      <c r="T9" s="68"/>
      <c r="U9" s="68">
        <f t="shared" ref="U9:U46" si="6">V9+W9</f>
        <v>0</v>
      </c>
      <c r="V9" s="68"/>
      <c r="W9" s="68"/>
      <c r="X9" s="68">
        <f t="shared" ref="X9:X46" si="7">Y9+Z9</f>
        <v>0</v>
      </c>
      <c r="Y9" s="68"/>
      <c r="Z9" s="68"/>
      <c r="AA9" s="68">
        <f t="shared" ref="AA9:AA46" si="8">AB9+AE9+AH9+AK9</f>
        <v>365.5</v>
      </c>
      <c r="AB9" s="68">
        <f t="shared" ref="AB9:AB46" si="9">AC9+AD9</f>
        <v>365.5</v>
      </c>
      <c r="AC9" s="68">
        <f>SUM(AC10+AC22+AC42+AC52)</f>
        <v>189.73</v>
      </c>
      <c r="AD9" s="68">
        <f>SUM(AD10+AD22+AD42)</f>
        <v>175.77</v>
      </c>
      <c r="AE9" s="68">
        <f t="shared" ref="AE9:AE46" si="10">AF9+AG9</f>
        <v>0</v>
      </c>
      <c r="AF9" s="68"/>
      <c r="AG9" s="68"/>
      <c r="AH9" s="68">
        <f t="shared" ref="AH9:AH46" si="11">AI9+AJ9</f>
        <v>0</v>
      </c>
      <c r="AI9" s="68"/>
      <c r="AJ9" s="68"/>
      <c r="AK9" s="68">
        <f>AL9+AM9</f>
        <v>0</v>
      </c>
      <c r="AL9" s="68">
        <f>SUM(AL10+AL22+AL42+AL52)</f>
        <v>0</v>
      </c>
      <c r="AM9" s="68">
        <f>SUM(AM10+AM22+AM42)</f>
        <v>0</v>
      </c>
      <c r="AN9" s="52"/>
    </row>
    <row r="10" s="61" customFormat="1" ht="24" customHeight="1" spans="1:40">
      <c r="A10" s="6"/>
      <c r="B10" s="67" t="s">
        <v>22</v>
      </c>
      <c r="C10" s="67" t="s">
        <v>22</v>
      </c>
      <c r="D10" s="69"/>
      <c r="E10" s="69" t="s">
        <v>167</v>
      </c>
      <c r="F10" s="68">
        <f>G10+Q10+AA10</f>
        <v>802.1</v>
      </c>
      <c r="G10" s="68">
        <f t="shared" ref="G10:G53" si="12">H10+K10+N10</f>
        <v>802.1</v>
      </c>
      <c r="H10" s="68">
        <f>I10+J10</f>
        <v>802.1</v>
      </c>
      <c r="I10" s="68">
        <f t="shared" ref="I10:M10" si="13">SUM(I11+I12+I13+I15+I16+I17+I18+I21)</f>
        <v>802.1</v>
      </c>
      <c r="J10" s="68">
        <f>SUM(J11+J12+J13+J15+J16+J17+J18+J21)</f>
        <v>0</v>
      </c>
      <c r="K10" s="68">
        <f>L10+M10</f>
        <v>0</v>
      </c>
      <c r="L10" s="68">
        <f>SUM(L11+L12+L13+L15+L16+L17+L18+L21)</f>
        <v>0</v>
      </c>
      <c r="M10" s="68">
        <f>SUM(M11+M12+M13+M15+M16+M17+M18+M21)</f>
        <v>0</v>
      </c>
      <c r="N10" s="68">
        <f>O10+P10</f>
        <v>0</v>
      </c>
      <c r="O10" s="68">
        <f t="shared" ref="O10:S10" si="14">SUM(O11+O12+O13+O15+O16+O17+O18+O21)</f>
        <v>0</v>
      </c>
      <c r="P10" s="88">
        <f>SUM(P11+P12+P13+P15+P16+P17+P18+P21)</f>
        <v>0</v>
      </c>
      <c r="Q10" s="68">
        <f t="shared" ref="Q10:Q46" si="15">R10+U10+X10</f>
        <v>0</v>
      </c>
      <c r="R10" s="68">
        <f>S10+T10</f>
        <v>0</v>
      </c>
      <c r="S10" s="68">
        <f t="shared" ref="S10:W10" si="16">SUM(S11+S12+S13+S15+S16+S17+S18+S21)</f>
        <v>0</v>
      </c>
      <c r="T10" s="68">
        <f t="shared" ref="T10:Y10" si="17">SUM(T11+T12+T13+T15+T16+T17+T18+T21)</f>
        <v>0</v>
      </c>
      <c r="U10" s="68">
        <f>V10+W10</f>
        <v>0</v>
      </c>
      <c r="V10" s="68">
        <f>SUM(V11+V12+V13+V15+V16+V17+V18+V21)</f>
        <v>0</v>
      </c>
      <c r="W10" s="68">
        <f>SUM(W11+W12+W13+W15+W16+W17+W18+W21)</f>
        <v>0</v>
      </c>
      <c r="X10" s="68">
        <f>Y10+Z10</f>
        <v>0</v>
      </c>
      <c r="Y10" s="68">
        <f t="shared" ref="Y10:AD10" si="18">SUM(Y11+Y12+Y13+Y15+Y16+Y17+Y18+Y21)</f>
        <v>0</v>
      </c>
      <c r="Z10" s="68">
        <f>SUM(Z11+Z12+Z13+Z15+Z16+Z17+Z18+Z21)</f>
        <v>0</v>
      </c>
      <c r="AA10" s="68">
        <f>AB10+AE10+AH10+AK10</f>
        <v>0</v>
      </c>
      <c r="AB10" s="68">
        <f>AC10+AD10</f>
        <v>0</v>
      </c>
      <c r="AC10" s="68">
        <f t="shared" ref="AC10:AG10" si="19">SUM(AC11+AC12+AC13+AC15+AC16+AC17+AC18+AC21)</f>
        <v>0</v>
      </c>
      <c r="AD10" s="68">
        <f>SUM(AD11+AD12+AD13+AD15+AD16+AD17+AD18+AD21)</f>
        <v>0</v>
      </c>
      <c r="AE10" s="68">
        <f>AF10+AG10</f>
        <v>0</v>
      </c>
      <c r="AF10" s="68">
        <f>SUM(AF11+AF12+AF13+AF15+AF16+AF17+AF18+AF21)</f>
        <v>0</v>
      </c>
      <c r="AG10" s="68">
        <f>SUM(AG11+AG12+AG13+AG15+AG16+AG17+AG18+AG21)</f>
        <v>0</v>
      </c>
      <c r="AH10" s="68">
        <f>AI10+AJ10</f>
        <v>0</v>
      </c>
      <c r="AI10" s="68">
        <f t="shared" ref="AI10:AM10" si="20">SUM(AI11+AI12+AI13+AI15+AI16+AI17+AI18+AI21)</f>
        <v>0</v>
      </c>
      <c r="AJ10" s="68">
        <f>SUM(AJ11+AJ12+AJ13+AJ15+AJ16+AJ17+AJ18+AJ21)</f>
        <v>0</v>
      </c>
      <c r="AK10" s="68">
        <f t="shared" ref="AK9:AK47" si="21">AL10+AM10</f>
        <v>0</v>
      </c>
      <c r="AL10" s="68">
        <f>SUM(AL11+AL12+AL13+AL15+AL16+AL17+AL18+AL21)</f>
        <v>0</v>
      </c>
      <c r="AM10" s="68">
        <f>SUM(AM11+AM12+AM13+AM15+AM16+AM17+AM18+AM21)</f>
        <v>0</v>
      </c>
      <c r="AN10" s="52"/>
    </row>
    <row r="11" s="61" customFormat="1" ht="24" customHeight="1" spans="1:40">
      <c r="A11" s="6"/>
      <c r="B11" s="67" t="s">
        <v>22</v>
      </c>
      <c r="C11" s="67" t="s">
        <v>22</v>
      </c>
      <c r="D11" s="69"/>
      <c r="E11" s="69" t="s">
        <v>168</v>
      </c>
      <c r="F11" s="68">
        <f>G11+Q11+AA11</f>
        <v>313.37</v>
      </c>
      <c r="G11" s="68">
        <f>H11+K11+N11</f>
        <v>313.37</v>
      </c>
      <c r="H11" s="68">
        <f>I11+J11</f>
        <v>313.37</v>
      </c>
      <c r="I11" s="89">
        <v>313.37</v>
      </c>
      <c r="J11" s="89"/>
      <c r="K11" s="68">
        <f>L11+M11</f>
        <v>0</v>
      </c>
      <c r="L11" s="89"/>
      <c r="M11" s="89"/>
      <c r="N11" s="68">
        <f>O11+P11</f>
        <v>0</v>
      </c>
      <c r="O11" s="89"/>
      <c r="P11" s="90"/>
      <c r="Q11" s="72">
        <f>R11+U11+X11</f>
        <v>0</v>
      </c>
      <c r="R11" s="72">
        <f>S11+T11</f>
        <v>0</v>
      </c>
      <c r="S11" s="91"/>
      <c r="T11" s="91"/>
      <c r="U11" s="72">
        <f>V11+W11</f>
        <v>0</v>
      </c>
      <c r="V11" s="91"/>
      <c r="W11" s="91"/>
      <c r="X11" s="72">
        <f>Y11+Z11</f>
        <v>0</v>
      </c>
      <c r="Y11" s="91"/>
      <c r="Z11" s="91"/>
      <c r="AA11" s="72">
        <f>AB11+AE11+AH11+AK11</f>
        <v>0</v>
      </c>
      <c r="AB11" s="72">
        <f>AC11+AD11</f>
        <v>0</v>
      </c>
      <c r="AC11" s="91"/>
      <c r="AD11" s="91"/>
      <c r="AE11" s="72">
        <f>AF11+AG11</f>
        <v>0</v>
      </c>
      <c r="AF11" s="91"/>
      <c r="AG11" s="91"/>
      <c r="AH11" s="72">
        <f>AI11+AJ11</f>
        <v>0</v>
      </c>
      <c r="AI11" s="91"/>
      <c r="AJ11" s="91"/>
      <c r="AK11" s="72">
        <f>AL11+AM11</f>
        <v>0</v>
      </c>
      <c r="AL11" s="91"/>
      <c r="AM11" s="91"/>
      <c r="AN11" s="52"/>
    </row>
    <row r="12" s="61" customFormat="1" ht="24" customHeight="1" spans="2:40">
      <c r="B12" s="70" t="s">
        <v>22</v>
      </c>
      <c r="C12" s="70" t="s">
        <v>22</v>
      </c>
      <c r="D12" s="71"/>
      <c r="E12" s="71" t="s">
        <v>169</v>
      </c>
      <c r="F12" s="72">
        <f>G12+Q12+AA12</f>
        <v>138.01</v>
      </c>
      <c r="G12" s="72">
        <f>H12+K12+N12</f>
        <v>138.01</v>
      </c>
      <c r="H12" s="72">
        <f>I12+J12</f>
        <v>138.01</v>
      </c>
      <c r="I12" s="91">
        <v>138.01</v>
      </c>
      <c r="J12" s="91"/>
      <c r="K12" s="72">
        <f>L12+M12</f>
        <v>0</v>
      </c>
      <c r="L12" s="91"/>
      <c r="M12" s="91"/>
      <c r="N12" s="72">
        <f>O12+P12</f>
        <v>0</v>
      </c>
      <c r="O12" s="91"/>
      <c r="P12" s="92"/>
      <c r="Q12" s="68">
        <f>R12+U12+X12</f>
        <v>0</v>
      </c>
      <c r="R12" s="68">
        <f>S12+T12</f>
        <v>0</v>
      </c>
      <c r="S12" s="89"/>
      <c r="T12" s="89"/>
      <c r="U12" s="68">
        <f>V12+W12</f>
        <v>0</v>
      </c>
      <c r="V12" s="89"/>
      <c r="W12" s="89"/>
      <c r="X12" s="68">
        <f>Y12+Z12</f>
        <v>0</v>
      </c>
      <c r="Y12" s="89"/>
      <c r="Z12" s="89"/>
      <c r="AA12" s="68">
        <f>AB12+AE12+AH12+AK12</f>
        <v>0</v>
      </c>
      <c r="AB12" s="68">
        <f>AC12+AD12</f>
        <v>0</v>
      </c>
      <c r="AC12" s="89"/>
      <c r="AD12" s="89"/>
      <c r="AE12" s="68">
        <f>AF12+AG12</f>
        <v>0</v>
      </c>
      <c r="AF12" s="89"/>
      <c r="AG12" s="89"/>
      <c r="AH12" s="68">
        <f>AI12+AJ12</f>
        <v>0</v>
      </c>
      <c r="AI12" s="89"/>
      <c r="AJ12" s="89"/>
      <c r="AK12" s="68">
        <f>AL12+AM12</f>
        <v>0</v>
      </c>
      <c r="AL12" s="90"/>
      <c r="AM12" s="89"/>
      <c r="AN12" s="52"/>
    </row>
    <row r="13" s="61" customFormat="1" ht="24" customHeight="1" spans="2:40">
      <c r="B13" s="67" t="s">
        <v>22</v>
      </c>
      <c r="C13" s="67" t="s">
        <v>22</v>
      </c>
      <c r="D13" s="69"/>
      <c r="E13" s="69" t="s">
        <v>170</v>
      </c>
      <c r="F13" s="68">
        <f>G13+Q13+AA13</f>
        <v>11.84</v>
      </c>
      <c r="G13" s="68">
        <f>H13+K13+N13</f>
        <v>11.84</v>
      </c>
      <c r="H13" s="68">
        <f>I13+J13</f>
        <v>11.84</v>
      </c>
      <c r="I13" s="68">
        <f t="shared" ref="G13:AM13" si="22">I14</f>
        <v>11.84</v>
      </c>
      <c r="J13" s="68">
        <f>J14</f>
        <v>0</v>
      </c>
      <c r="K13" s="68">
        <f>L13+M13</f>
        <v>0</v>
      </c>
      <c r="L13" s="68">
        <f t="shared" ref="L13:P13" si="23">L14</f>
        <v>0</v>
      </c>
      <c r="M13" s="68">
        <f>M14</f>
        <v>0</v>
      </c>
      <c r="N13" s="68">
        <f>O13+P13</f>
        <v>0</v>
      </c>
      <c r="O13" s="68">
        <f>O14</f>
        <v>0</v>
      </c>
      <c r="P13" s="88">
        <f>P14</f>
        <v>0</v>
      </c>
      <c r="Q13" s="68">
        <f>R13+U13+X13</f>
        <v>0</v>
      </c>
      <c r="R13" s="68">
        <f>S13+T13</f>
        <v>0</v>
      </c>
      <c r="S13" s="68">
        <f t="shared" ref="S13:W13" si="24">S14</f>
        <v>0</v>
      </c>
      <c r="T13" s="68">
        <f>T14</f>
        <v>0</v>
      </c>
      <c r="U13" s="68">
        <f>V13+W13</f>
        <v>0</v>
      </c>
      <c r="V13" s="68">
        <f>V14</f>
        <v>0</v>
      </c>
      <c r="W13" s="68">
        <f>W14</f>
        <v>0</v>
      </c>
      <c r="X13" s="68">
        <f>Y13+Z13</f>
        <v>0</v>
      </c>
      <c r="Y13" s="68">
        <f t="shared" ref="Y13:AD13" si="25">Y14</f>
        <v>0</v>
      </c>
      <c r="Z13" s="68">
        <f>Z14</f>
        <v>0</v>
      </c>
      <c r="AA13" s="68">
        <f>AB13+AE13+AH13+AK13</f>
        <v>0</v>
      </c>
      <c r="AB13" s="68">
        <f>AC13+AD13</f>
        <v>0</v>
      </c>
      <c r="AC13" s="68">
        <f>AC14</f>
        <v>0</v>
      </c>
      <c r="AD13" s="68">
        <f>AD14</f>
        <v>0</v>
      </c>
      <c r="AE13" s="68">
        <f>AF13+AG13</f>
        <v>0</v>
      </c>
      <c r="AF13" s="68">
        <f t="shared" ref="AF13:AJ13" si="26">AF14</f>
        <v>0</v>
      </c>
      <c r="AG13" s="68">
        <f>AG14</f>
        <v>0</v>
      </c>
      <c r="AH13" s="68">
        <f>AI13+AJ13</f>
        <v>0</v>
      </c>
      <c r="AI13" s="68">
        <f t="shared" ref="AI13:AM13" si="27">AI14</f>
        <v>0</v>
      </c>
      <c r="AJ13" s="68">
        <f>AJ14</f>
        <v>0</v>
      </c>
      <c r="AK13" s="68">
        <f>AL13+AM13</f>
        <v>0</v>
      </c>
      <c r="AL13" s="88">
        <f>AL14</f>
        <v>0</v>
      </c>
      <c r="AM13" s="68">
        <f>AM14</f>
        <v>0</v>
      </c>
      <c r="AN13" s="52"/>
    </row>
    <row r="14" s="61" customFormat="1" ht="24" customHeight="1" spans="1:40">
      <c r="A14" s="6"/>
      <c r="B14" s="67" t="s">
        <v>171</v>
      </c>
      <c r="C14" s="67" t="s">
        <v>85</v>
      </c>
      <c r="D14" s="69" t="s">
        <v>72</v>
      </c>
      <c r="E14" s="69" t="s">
        <v>172</v>
      </c>
      <c r="F14" s="68">
        <f>G14+Q14+AA14</f>
        <v>11.84</v>
      </c>
      <c r="G14" s="68">
        <f>H14+K14+N14</f>
        <v>11.84</v>
      </c>
      <c r="H14" s="68">
        <f>I14+J14</f>
        <v>11.84</v>
      </c>
      <c r="I14" s="89">
        <v>11.84</v>
      </c>
      <c r="J14" s="89"/>
      <c r="K14" s="68">
        <f>L14+M14</f>
        <v>0</v>
      </c>
      <c r="L14" s="89"/>
      <c r="M14" s="89"/>
      <c r="N14" s="68">
        <f>O14+P14</f>
        <v>0</v>
      </c>
      <c r="O14" s="89"/>
      <c r="P14" s="90"/>
      <c r="Q14" s="68">
        <f>R14+U14+X14</f>
        <v>0</v>
      </c>
      <c r="R14" s="68">
        <f>S14+T14</f>
        <v>0</v>
      </c>
      <c r="S14" s="89"/>
      <c r="T14" s="89"/>
      <c r="U14" s="68">
        <f>V14+W14</f>
        <v>0</v>
      </c>
      <c r="V14" s="89"/>
      <c r="W14" s="89"/>
      <c r="X14" s="68">
        <f>Y14+Z14</f>
        <v>0</v>
      </c>
      <c r="Y14" s="89"/>
      <c r="Z14" s="89"/>
      <c r="AA14" s="68">
        <f>AB14+AE14+AH14+AK14</f>
        <v>0</v>
      </c>
      <c r="AB14" s="68">
        <f>AC14+AD14</f>
        <v>0</v>
      </c>
      <c r="AC14" s="89"/>
      <c r="AD14" s="89"/>
      <c r="AE14" s="68">
        <f>AF14+AG14</f>
        <v>0</v>
      </c>
      <c r="AF14" s="89"/>
      <c r="AG14" s="89"/>
      <c r="AH14" s="68">
        <f>AI14+AJ14</f>
        <v>0</v>
      </c>
      <c r="AI14" s="89"/>
      <c r="AJ14" s="89"/>
      <c r="AK14" s="68">
        <f>AL14+AM14</f>
        <v>0</v>
      </c>
      <c r="AL14" s="90"/>
      <c r="AM14" s="89"/>
      <c r="AN14" s="52"/>
    </row>
    <row r="15" s="61" customFormat="1" ht="24" customHeight="1" spans="2:40">
      <c r="B15" s="67" t="s">
        <v>22</v>
      </c>
      <c r="C15" s="67" t="s">
        <v>22</v>
      </c>
      <c r="D15" s="69"/>
      <c r="E15" s="69" t="s">
        <v>173</v>
      </c>
      <c r="F15" s="68">
        <f>G15+Q15+AA15</f>
        <v>125.66</v>
      </c>
      <c r="G15" s="68">
        <f>H15+K15+N15</f>
        <v>125.66</v>
      </c>
      <c r="H15" s="68">
        <f>I15+J15</f>
        <v>125.66</v>
      </c>
      <c r="I15" s="89">
        <v>125.66</v>
      </c>
      <c r="J15" s="89"/>
      <c r="K15" s="68">
        <f>L15+M15</f>
        <v>0</v>
      </c>
      <c r="L15" s="89"/>
      <c r="M15" s="89"/>
      <c r="N15" s="68">
        <f>O15+P15</f>
        <v>0</v>
      </c>
      <c r="O15" s="89"/>
      <c r="P15" s="90"/>
      <c r="Q15" s="72">
        <f>R15+U15+X15</f>
        <v>0</v>
      </c>
      <c r="R15" s="72">
        <f>S15+T15</f>
        <v>0</v>
      </c>
      <c r="S15" s="91"/>
      <c r="T15" s="91"/>
      <c r="U15" s="72">
        <f>V15+W15</f>
        <v>0</v>
      </c>
      <c r="V15" s="91"/>
      <c r="W15" s="91"/>
      <c r="X15" s="72">
        <f>Y15+Z15</f>
        <v>0</v>
      </c>
      <c r="Y15" s="91"/>
      <c r="Z15" s="91"/>
      <c r="AA15" s="72">
        <f>AB15+AE15+AH15+AK15</f>
        <v>0</v>
      </c>
      <c r="AB15" s="72">
        <f>AC15+AD15</f>
        <v>0</v>
      </c>
      <c r="AC15" s="91"/>
      <c r="AD15" s="91"/>
      <c r="AE15" s="72">
        <f>AF15+AG15</f>
        <v>0</v>
      </c>
      <c r="AF15" s="91"/>
      <c r="AG15" s="91"/>
      <c r="AH15" s="72">
        <f>AI15+AJ15</f>
        <v>0</v>
      </c>
      <c r="AI15" s="91"/>
      <c r="AJ15" s="91"/>
      <c r="AK15" s="72">
        <f>AL15+AM15</f>
        <v>0</v>
      </c>
      <c r="AL15" s="92"/>
      <c r="AM15" s="89"/>
      <c r="AN15" s="52"/>
    </row>
    <row r="16" s="61" customFormat="1" ht="24" customHeight="1" spans="2:40">
      <c r="B16" s="67" t="s">
        <v>22</v>
      </c>
      <c r="C16" s="67" t="s">
        <v>22</v>
      </c>
      <c r="D16" s="69"/>
      <c r="E16" s="69" t="s">
        <v>174</v>
      </c>
      <c r="F16" s="68">
        <f>G16+Q16+AA16</f>
        <v>92.55</v>
      </c>
      <c r="G16" s="68">
        <f>H16+K16+N16</f>
        <v>92.55</v>
      </c>
      <c r="H16" s="68">
        <f>I16+J16</f>
        <v>92.55</v>
      </c>
      <c r="I16" s="89">
        <v>92.55</v>
      </c>
      <c r="J16" s="89"/>
      <c r="K16" s="68">
        <f>L16+M16</f>
        <v>0</v>
      </c>
      <c r="L16" s="89"/>
      <c r="M16" s="89"/>
      <c r="N16" s="68">
        <f>O16+P16</f>
        <v>0</v>
      </c>
      <c r="O16" s="89"/>
      <c r="P16" s="90"/>
      <c r="Q16" s="68">
        <f>R16+U16+X16</f>
        <v>0</v>
      </c>
      <c r="R16" s="68">
        <f>S16+T16</f>
        <v>0</v>
      </c>
      <c r="S16" s="89"/>
      <c r="T16" s="89"/>
      <c r="U16" s="68">
        <f>V16+W16</f>
        <v>0</v>
      </c>
      <c r="V16" s="89"/>
      <c r="W16" s="89"/>
      <c r="X16" s="68">
        <f>Y16+Z16</f>
        <v>0</v>
      </c>
      <c r="Y16" s="89"/>
      <c r="Z16" s="89"/>
      <c r="AA16" s="68">
        <f>AB16+AE16+AH16+AK16</f>
        <v>0</v>
      </c>
      <c r="AB16" s="68">
        <f>AC16+AD16</f>
        <v>0</v>
      </c>
      <c r="AC16" s="89"/>
      <c r="AD16" s="89"/>
      <c r="AE16" s="68">
        <f>AF16+AG16</f>
        <v>0</v>
      </c>
      <c r="AF16" s="89"/>
      <c r="AG16" s="89"/>
      <c r="AH16" s="68">
        <f>AI16+AJ16</f>
        <v>0</v>
      </c>
      <c r="AI16" s="89"/>
      <c r="AJ16" s="89"/>
      <c r="AK16" s="68">
        <f>AL16+AM16</f>
        <v>0</v>
      </c>
      <c r="AL16" s="90"/>
      <c r="AM16" s="91"/>
      <c r="AN16" s="52"/>
    </row>
    <row r="17" s="61" customFormat="1" ht="24" customHeight="1" spans="2:40">
      <c r="B17" s="67" t="s">
        <v>22</v>
      </c>
      <c r="C17" s="67" t="s">
        <v>22</v>
      </c>
      <c r="D17" s="69"/>
      <c r="E17" s="69" t="s">
        <v>175</v>
      </c>
      <c r="F17" s="68">
        <f>G17+Q17+AA17</f>
        <v>46.27</v>
      </c>
      <c r="G17" s="68">
        <f>H17+K17+N17</f>
        <v>46.27</v>
      </c>
      <c r="H17" s="68">
        <f>I17+J17</f>
        <v>46.27</v>
      </c>
      <c r="I17" s="93">
        <v>46.27</v>
      </c>
      <c r="J17" s="89"/>
      <c r="K17" s="68">
        <f>L17+M17</f>
        <v>0</v>
      </c>
      <c r="L17" s="89"/>
      <c r="M17" s="89"/>
      <c r="N17" s="68">
        <f>O17+P17</f>
        <v>0</v>
      </c>
      <c r="O17" s="89"/>
      <c r="P17" s="90"/>
      <c r="Q17" s="68">
        <f>R17+U17+X17</f>
        <v>0</v>
      </c>
      <c r="R17" s="68">
        <f>S17+T17</f>
        <v>0</v>
      </c>
      <c r="S17" s="89"/>
      <c r="T17" s="89"/>
      <c r="U17" s="68">
        <f>V17+W17</f>
        <v>0</v>
      </c>
      <c r="V17" s="89"/>
      <c r="W17" s="89"/>
      <c r="X17" s="68">
        <f>Y17+Z17</f>
        <v>0</v>
      </c>
      <c r="Y17" s="89"/>
      <c r="Z17" s="89"/>
      <c r="AA17" s="68">
        <f>AB17+AE17+AH17+AK17</f>
        <v>0</v>
      </c>
      <c r="AB17" s="68">
        <f>AC17+AD17</f>
        <v>0</v>
      </c>
      <c r="AC17" s="89"/>
      <c r="AD17" s="89"/>
      <c r="AE17" s="68">
        <f>AF17+AG17</f>
        <v>0</v>
      </c>
      <c r="AF17" s="89"/>
      <c r="AG17" s="89"/>
      <c r="AH17" s="68">
        <f>AI17+AJ17</f>
        <v>0</v>
      </c>
      <c r="AI17" s="89"/>
      <c r="AJ17" s="89"/>
      <c r="AK17" s="68">
        <f>AL17+AM17</f>
        <v>0</v>
      </c>
      <c r="AL17" s="90"/>
      <c r="AM17" s="89"/>
      <c r="AN17" s="52"/>
    </row>
    <row r="18" s="61" customFormat="1" ht="24" customHeight="1" spans="2:40">
      <c r="B18" s="67" t="s">
        <v>22</v>
      </c>
      <c r="C18" s="67" t="s">
        <v>22</v>
      </c>
      <c r="D18" s="69"/>
      <c r="E18" s="69" t="s">
        <v>176</v>
      </c>
      <c r="F18" s="68">
        <f>G18+Q18+AA18</f>
        <v>4.99</v>
      </c>
      <c r="G18" s="68">
        <f>H18+K18+N18</f>
        <v>4.99</v>
      </c>
      <c r="H18" s="68">
        <f>I18+J18</f>
        <v>4.99</v>
      </c>
      <c r="I18" s="93">
        <v>4.99</v>
      </c>
      <c r="J18" s="68">
        <f>J19+J20</f>
        <v>0</v>
      </c>
      <c r="K18" s="68">
        <f>L18+M18</f>
        <v>0</v>
      </c>
      <c r="L18" s="68">
        <f t="shared" ref="L18:P18" si="28">L19+L20</f>
        <v>0</v>
      </c>
      <c r="M18" s="68">
        <f>M19+M20</f>
        <v>0</v>
      </c>
      <c r="N18" s="68">
        <f>O18+P18</f>
        <v>0</v>
      </c>
      <c r="O18" s="68">
        <f>O19+O20</f>
        <v>0</v>
      </c>
      <c r="P18" s="88">
        <f>P19+P20</f>
        <v>0</v>
      </c>
      <c r="Q18" s="68">
        <f>R18+U18+X18</f>
        <v>0</v>
      </c>
      <c r="R18" s="68">
        <f>S18+T18</f>
        <v>0</v>
      </c>
      <c r="S18" s="68">
        <f t="shared" ref="S18:W18" si="29">S19+S20</f>
        <v>0</v>
      </c>
      <c r="T18" s="68">
        <f>T19+T20</f>
        <v>0</v>
      </c>
      <c r="U18" s="68">
        <f>V18+W18</f>
        <v>0</v>
      </c>
      <c r="V18" s="68">
        <f>V19+V20</f>
        <v>0</v>
      </c>
      <c r="W18" s="68">
        <f>W19+W20</f>
        <v>0</v>
      </c>
      <c r="X18" s="68">
        <f>Y18+Z18</f>
        <v>0</v>
      </c>
      <c r="Y18" s="68">
        <f t="shared" ref="Y18:AD18" si="30">Y19+Y20</f>
        <v>0</v>
      </c>
      <c r="Z18" s="68">
        <f>Z19+Z20</f>
        <v>0</v>
      </c>
      <c r="AA18" s="68">
        <f>AB18+AE18+AH18+AK18</f>
        <v>0</v>
      </c>
      <c r="AB18" s="68">
        <f>AC18+AD18</f>
        <v>0</v>
      </c>
      <c r="AC18" s="68">
        <f>AC19+AC20</f>
        <v>0</v>
      </c>
      <c r="AD18" s="68">
        <f>AD19+AD20</f>
        <v>0</v>
      </c>
      <c r="AE18" s="68">
        <f>AF18+AG18</f>
        <v>0</v>
      </c>
      <c r="AF18" s="68">
        <f t="shared" ref="AF18:AJ18" si="31">AF19+AF20</f>
        <v>0</v>
      </c>
      <c r="AG18" s="68">
        <f>AG19+AG20</f>
        <v>0</v>
      </c>
      <c r="AH18" s="68">
        <f>AI18+AJ18</f>
        <v>0</v>
      </c>
      <c r="AI18" s="68">
        <f t="shared" ref="AI18:AM18" si="32">AI19+AI20</f>
        <v>0</v>
      </c>
      <c r="AJ18" s="68">
        <f>AJ19+AJ20</f>
        <v>0</v>
      </c>
      <c r="AK18" s="68">
        <f>AL18+AM18</f>
        <v>0</v>
      </c>
      <c r="AL18" s="88">
        <f>AL19+AL20</f>
        <v>0</v>
      </c>
      <c r="AM18" s="68">
        <f>AM19+AM20</f>
        <v>0</v>
      </c>
      <c r="AN18" s="52"/>
    </row>
    <row r="19" s="61" customFormat="1" ht="24" customHeight="1" spans="1:40">
      <c r="A19" s="6"/>
      <c r="B19" s="70" t="s">
        <v>171</v>
      </c>
      <c r="C19" s="70" t="s">
        <v>177</v>
      </c>
      <c r="D19" s="71" t="s">
        <v>72</v>
      </c>
      <c r="E19" s="71" t="s">
        <v>178</v>
      </c>
      <c r="F19" s="72">
        <f>G19+Q19+AA19</f>
        <v>2.1</v>
      </c>
      <c r="G19" s="72">
        <f>H19+K19+N19</f>
        <v>2.1</v>
      </c>
      <c r="H19" s="72">
        <f>I19+J19</f>
        <v>2.1</v>
      </c>
      <c r="I19" s="91">
        <v>2.1</v>
      </c>
      <c r="J19" s="91"/>
      <c r="K19" s="72">
        <f>L19+M19</f>
        <v>0</v>
      </c>
      <c r="L19" s="91"/>
      <c r="M19" s="91"/>
      <c r="N19" s="72">
        <f>O19+P19</f>
        <v>0</v>
      </c>
      <c r="O19" s="91"/>
      <c r="P19" s="92"/>
      <c r="Q19" s="68">
        <f>R19+U19+X19</f>
        <v>0</v>
      </c>
      <c r="R19" s="68">
        <f>S19+T19</f>
        <v>0</v>
      </c>
      <c r="S19" s="89"/>
      <c r="T19" s="89"/>
      <c r="U19" s="68">
        <f>V19+W19</f>
        <v>0</v>
      </c>
      <c r="V19" s="89"/>
      <c r="W19" s="89"/>
      <c r="X19" s="68">
        <f>Y19+Z19</f>
        <v>0</v>
      </c>
      <c r="Y19" s="89"/>
      <c r="Z19" s="89"/>
      <c r="AA19" s="68">
        <f>AB19+AE19+AH19+AK19</f>
        <v>0</v>
      </c>
      <c r="AB19" s="68">
        <f>AC19+AD19</f>
        <v>0</v>
      </c>
      <c r="AC19" s="89"/>
      <c r="AD19" s="89"/>
      <c r="AE19" s="68">
        <f>AF19+AG19</f>
        <v>0</v>
      </c>
      <c r="AF19" s="89"/>
      <c r="AG19" s="89"/>
      <c r="AH19" s="68">
        <f>AI19+AJ19</f>
        <v>0</v>
      </c>
      <c r="AI19" s="89"/>
      <c r="AJ19" s="89"/>
      <c r="AK19" s="68">
        <f>AL19+AM19</f>
        <v>0</v>
      </c>
      <c r="AL19" s="90"/>
      <c r="AM19" s="89"/>
      <c r="AN19" s="52"/>
    </row>
    <row r="20" s="61" customFormat="1" ht="24" customHeight="1" spans="1:40">
      <c r="A20" s="6"/>
      <c r="B20" s="67" t="s">
        <v>171</v>
      </c>
      <c r="C20" s="67" t="s">
        <v>177</v>
      </c>
      <c r="D20" s="69" t="s">
        <v>72</v>
      </c>
      <c r="E20" s="69" t="s">
        <v>179</v>
      </c>
      <c r="F20" s="68">
        <f>G20+Q20+AA20</f>
        <v>2.89</v>
      </c>
      <c r="G20" s="68">
        <f>H20+K20+N20</f>
        <v>2.89</v>
      </c>
      <c r="H20" s="68">
        <f>I20+J20</f>
        <v>2.89</v>
      </c>
      <c r="I20" s="93">
        <v>2.89</v>
      </c>
      <c r="J20" s="89"/>
      <c r="K20" s="68">
        <f>L20+M20</f>
        <v>0</v>
      </c>
      <c r="L20" s="89"/>
      <c r="M20" s="89"/>
      <c r="N20" s="68">
        <f>O20+P20</f>
        <v>0</v>
      </c>
      <c r="O20" s="89"/>
      <c r="P20" s="90"/>
      <c r="Q20" s="68">
        <f>R20+U20+X20</f>
        <v>0</v>
      </c>
      <c r="R20" s="68">
        <f>S20+T20</f>
        <v>0</v>
      </c>
      <c r="S20" s="89"/>
      <c r="T20" s="89"/>
      <c r="U20" s="68">
        <f>V20+W20</f>
        <v>0</v>
      </c>
      <c r="V20" s="89"/>
      <c r="W20" s="89"/>
      <c r="X20" s="68">
        <f>Y20+Z20</f>
        <v>0</v>
      </c>
      <c r="Y20" s="89"/>
      <c r="Z20" s="89"/>
      <c r="AA20" s="68">
        <f>AB20+AE20+AH20+AK20</f>
        <v>0</v>
      </c>
      <c r="AB20" s="68">
        <f>AC20+AD20</f>
        <v>0</v>
      </c>
      <c r="AC20" s="89"/>
      <c r="AD20" s="89"/>
      <c r="AE20" s="68">
        <f>AF20+AG20</f>
        <v>0</v>
      </c>
      <c r="AF20" s="89"/>
      <c r="AG20" s="89"/>
      <c r="AH20" s="68">
        <f>AI20+AJ20</f>
        <v>0</v>
      </c>
      <c r="AI20" s="89"/>
      <c r="AJ20" s="89"/>
      <c r="AK20" s="68">
        <f>AL20+AM20</f>
        <v>0</v>
      </c>
      <c r="AL20" s="90"/>
      <c r="AM20" s="89"/>
      <c r="AN20" s="52"/>
    </row>
    <row r="21" s="61" customFormat="1" ht="24" customHeight="1" spans="2:40">
      <c r="B21" s="67" t="s">
        <v>22</v>
      </c>
      <c r="C21" s="67" t="s">
        <v>22</v>
      </c>
      <c r="D21" s="69"/>
      <c r="E21" s="69" t="s">
        <v>180</v>
      </c>
      <c r="F21" s="68">
        <f>G21+Q21+AA21</f>
        <v>69.41</v>
      </c>
      <c r="G21" s="68">
        <f>H21+K21+N21</f>
        <v>69.41</v>
      </c>
      <c r="H21" s="68">
        <f>I21+J21</f>
        <v>69.41</v>
      </c>
      <c r="I21" s="93">
        <v>69.41</v>
      </c>
      <c r="J21" s="89"/>
      <c r="K21" s="68">
        <f>L21+M21</f>
        <v>0</v>
      </c>
      <c r="L21" s="89"/>
      <c r="M21" s="89"/>
      <c r="N21" s="68">
        <f>O21+P21</f>
        <v>0</v>
      </c>
      <c r="O21" s="89"/>
      <c r="P21" s="90"/>
      <c r="Q21" s="68">
        <f>R21+U21+X21</f>
        <v>0</v>
      </c>
      <c r="R21" s="68">
        <f>S21+T21</f>
        <v>0</v>
      </c>
      <c r="S21" s="89"/>
      <c r="T21" s="89"/>
      <c r="U21" s="68">
        <f>V21+W21</f>
        <v>0</v>
      </c>
      <c r="V21" s="89"/>
      <c r="W21" s="89"/>
      <c r="X21" s="68">
        <f>Y21+Z21</f>
        <v>0</v>
      </c>
      <c r="Y21" s="89"/>
      <c r="Z21" s="89"/>
      <c r="AA21" s="68">
        <f>AB21+AE21+AH21+AK21</f>
        <v>0</v>
      </c>
      <c r="AB21" s="68">
        <f>AC21+AD21</f>
        <v>0</v>
      </c>
      <c r="AC21" s="89"/>
      <c r="AD21" s="89"/>
      <c r="AE21" s="68">
        <f>AF21+AG21</f>
        <v>0</v>
      </c>
      <c r="AF21" s="89"/>
      <c r="AG21" s="89"/>
      <c r="AH21" s="68">
        <f>AI21+AJ21</f>
        <v>0</v>
      </c>
      <c r="AI21" s="89"/>
      <c r="AJ21" s="89"/>
      <c r="AK21" s="68">
        <f>AL21+AM21</f>
        <v>0</v>
      </c>
      <c r="AL21" s="90"/>
      <c r="AM21" s="89"/>
      <c r="AN21" s="52"/>
    </row>
    <row r="22" s="61" customFormat="1" ht="24" customHeight="1" spans="2:40">
      <c r="B22" s="67" t="s">
        <v>22</v>
      </c>
      <c r="C22" s="67" t="s">
        <v>22</v>
      </c>
      <c r="D22" s="69"/>
      <c r="E22" s="69" t="s">
        <v>181</v>
      </c>
      <c r="F22" s="68">
        <f>G22+Q22+AA22</f>
        <v>510.98</v>
      </c>
      <c r="G22" s="68">
        <f>H22+K22+N22</f>
        <v>280.59</v>
      </c>
      <c r="H22" s="68">
        <f>I22+J22</f>
        <v>280.59</v>
      </c>
      <c r="I22" s="68">
        <f>SUM(I23+I24+I25+I26+I27+I28+I29+I30+I31+I32+I33+I34+I36+I37+I38+I39+I40+I41)</f>
        <v>280.59</v>
      </c>
      <c r="J22" s="68">
        <f t="shared" ref="J22:M22" si="33">SUM(J23+J24+J25+J26+J27+J28+J29+J30+J31+J32+J33+J34+J36+J37+J53+J38+J39+J40+J41)</f>
        <v>0</v>
      </c>
      <c r="K22" s="68">
        <f>L22+M22</f>
        <v>0</v>
      </c>
      <c r="L22" s="68">
        <f>SUM(L23+L24+L25+L26+L27+L28+L29+L30+L31+L32+L33+L34+L36+L37+L53+L38+L39+L40+L41)</f>
        <v>0</v>
      </c>
      <c r="M22" s="68">
        <f>SUM(M23+M24+M25+M26+M27+M28+M29+M30+M31+M32+M33+M34+M36+M37+M53+M38+M39+M40+M41)</f>
        <v>0</v>
      </c>
      <c r="N22" s="68">
        <f>O22+P22</f>
        <v>0</v>
      </c>
      <c r="O22" s="68">
        <f t="shared" ref="O22:T22" si="34">SUM(O23+O24+O25+O26+O27+O28+O29+O30+O31+O32+O33+O34+O36+O37+O53+O38+O39+O40+O41)</f>
        <v>0</v>
      </c>
      <c r="P22" s="88">
        <f>SUM(P23+P24+P25+P26+P27+P28+P29+P30+P31+P32+P33+P34+P36+P37+P53+P38+P39+P40+P41)</f>
        <v>0</v>
      </c>
      <c r="Q22" s="68">
        <f>R22+U22+X22</f>
        <v>0</v>
      </c>
      <c r="R22" s="68">
        <f>S22+T22</f>
        <v>0</v>
      </c>
      <c r="S22" s="68">
        <f>SUM(S23+S24+S25+S26+S27+S28+S29+S30+S31+S32+S33+S34+S36+S37+S53+S38+S39+S40+S41)</f>
        <v>0</v>
      </c>
      <c r="T22" s="68">
        <f>SUM(T23+T24+T25+T26+T27+T28+T29+T30+T31+T32+T33+T34+T36+T37+T53+T38+T39+T40+T41)</f>
        <v>0</v>
      </c>
      <c r="U22" s="68">
        <f>V22+W22</f>
        <v>0</v>
      </c>
      <c r="V22" s="68">
        <f t="shared" ref="V22:Z22" si="35">SUM(V23+V24+V25+V26+V27+V28+V29+V30+V31+V32+V33+V34+V36+V37+V53+V38+V39+V40+V41)</f>
        <v>0</v>
      </c>
      <c r="W22" s="68">
        <f>SUM(W23+W24+W25+W26+W27+W28+W29+W30+W31+W32+W33+W34+W36+W37+W53+W38+W39+W40+W41)</f>
        <v>0</v>
      </c>
      <c r="X22" s="68">
        <f>Y22+Z22</f>
        <v>0</v>
      </c>
      <c r="Y22" s="68">
        <f t="shared" ref="Y22:AD22" si="36">SUM(Y23+Y24+Y25+Y26+Y27+Y28+Y29+Y30+Y31+Y32+Y33+Y34+Y36+Y37+Y53+Y38+Y39+Y40+Y41)</f>
        <v>0</v>
      </c>
      <c r="Z22" s="68">
        <f>SUM(Z23+Z24+Z25+Z26+Z27+Z28+Z29+Z30+Z31+Z32+Z33+Z34+Z36+Z37+Z53+Z38+Z39+Z40+Z41)</f>
        <v>0</v>
      </c>
      <c r="AA22" s="68">
        <f>AB22+AE22+AH22+AK22</f>
        <v>230.39</v>
      </c>
      <c r="AB22" s="68">
        <f>AC22+AD22</f>
        <v>230.39</v>
      </c>
      <c r="AC22" s="68">
        <f>SUM(AC23+AC24+AC25+AC26+AC27+AC28+AC29+AC30+AC31+AC32+AC33+AC34+AC36+AC37+AC38+AC39+AC40+AC41)</f>
        <v>54.62</v>
      </c>
      <c r="AD22" s="68">
        <f t="shared" ref="AD22:AG22" si="37">SUM(AD23+AD24+AD25+AD26+AD27+AD28+AD29+AD30+AD31+AD32+AD33+AD34+AD36+AD37+AD53+AD38+AD39+AD40+AD41)</f>
        <v>175.77</v>
      </c>
      <c r="AE22" s="68">
        <f>AF22+AG22</f>
        <v>0</v>
      </c>
      <c r="AF22" s="68">
        <f>SUM(AF23+AF24+AF25+AF26+AF27+AF28+AF29+AF30+AF31+AF32+AF33+AF34+AF36+AF37+AF53+AF38+AF39+AF40+AF41)</f>
        <v>0</v>
      </c>
      <c r="AG22" s="68">
        <f>SUM(AG23+AG24+AG25+AG26+AG27+AG28+AG29+AG30+AG31+AG32+AG33+AG34+AG36+AG37+AG53+AG38+AG39+AG40+AG41)</f>
        <v>0</v>
      </c>
      <c r="AH22" s="68">
        <f>AI22+AJ22</f>
        <v>0</v>
      </c>
      <c r="AI22" s="68">
        <f t="shared" ref="AI22:AM22" si="38">SUM(AI23+AI24+AI25+AI26+AI27+AI28+AI29+AI30+AI31+AI32+AI33+AI34+AI36+AI37+AI53+AI38+AI39+AI40+AI41)</f>
        <v>0</v>
      </c>
      <c r="AJ22" s="68">
        <f>SUM(AJ23+AJ24+AJ25+AJ26+AJ27+AJ28+AJ29+AJ30+AJ31+AJ32+AJ33+AJ34+AJ36+AJ37+AJ53+AJ38+AJ39+AJ40+AJ41)</f>
        <v>0</v>
      </c>
      <c r="AK22" s="68">
        <f>AL22+AM22</f>
        <v>0</v>
      </c>
      <c r="AL22" s="88">
        <f>SUM(AL23+AL24+AL25+AL26+AL27+AL28+AL29+AL30+AL31+AL32+AL33+AL34+AL36+AL37+AL53+AL38+AL39+AL40+AL41)</f>
        <v>0</v>
      </c>
      <c r="AM22" s="68">
        <f>SUM(AM23+AM24+AM25+AM26+AM27+AM28+AM29+AM30+AM31+AM32+AM33+AM34+AM36+AM37+AM53+AM38+AM39+AM40+AM41)</f>
        <v>0</v>
      </c>
      <c r="AN22" s="52"/>
    </row>
    <row r="23" s="61" customFormat="1" ht="24" customHeight="1" spans="1:40">
      <c r="A23" s="6"/>
      <c r="B23" s="67" t="s">
        <v>22</v>
      </c>
      <c r="C23" s="67" t="s">
        <v>22</v>
      </c>
      <c r="D23" s="69"/>
      <c r="E23" s="69" t="s">
        <v>182</v>
      </c>
      <c r="F23" s="68">
        <f>G23+Q23+AA23</f>
        <v>16.8</v>
      </c>
      <c r="G23" s="68">
        <f>H23+K23+N23</f>
        <v>15</v>
      </c>
      <c r="H23" s="68">
        <f>I23+J23</f>
        <v>15</v>
      </c>
      <c r="I23" s="89">
        <v>15</v>
      </c>
      <c r="J23" s="89"/>
      <c r="K23" s="68">
        <f>L23+M23</f>
        <v>0</v>
      </c>
      <c r="L23" s="89"/>
      <c r="M23" s="89"/>
      <c r="N23" s="68">
        <f>O23+P23</f>
        <v>0</v>
      </c>
      <c r="O23" s="89"/>
      <c r="P23" s="90"/>
      <c r="Q23" s="68">
        <f>R23+U23+X23</f>
        <v>0</v>
      </c>
      <c r="R23" s="68">
        <f>S23+T23</f>
        <v>0</v>
      </c>
      <c r="S23" s="89"/>
      <c r="T23" s="89"/>
      <c r="U23" s="68">
        <f>V23+W23</f>
        <v>0</v>
      </c>
      <c r="V23" s="89"/>
      <c r="W23" s="89"/>
      <c r="X23" s="68">
        <f>Y23+Z23</f>
        <v>0</v>
      </c>
      <c r="Y23" s="89"/>
      <c r="Z23" s="89"/>
      <c r="AA23" s="68">
        <f>AB23+AE23+AH23+AK23</f>
        <v>1.8</v>
      </c>
      <c r="AB23" s="68">
        <f>AC23+AD23</f>
        <v>1.8</v>
      </c>
      <c r="AC23" s="89">
        <v>1.8</v>
      </c>
      <c r="AD23" s="89"/>
      <c r="AE23" s="68">
        <f>AF23+AG23</f>
        <v>0</v>
      </c>
      <c r="AF23" s="89"/>
      <c r="AG23" s="89"/>
      <c r="AH23" s="68">
        <f>AI23+AJ23</f>
        <v>0</v>
      </c>
      <c r="AI23" s="89"/>
      <c r="AJ23" s="89"/>
      <c r="AK23" s="68">
        <f>AL23+AM23</f>
        <v>0</v>
      </c>
      <c r="AL23" s="90"/>
      <c r="AM23" s="89"/>
      <c r="AN23" s="52"/>
    </row>
    <row r="24" s="61" customFormat="1" ht="24" customHeight="1" spans="2:40">
      <c r="B24" s="67" t="s">
        <v>22</v>
      </c>
      <c r="C24" s="67" t="s">
        <v>22</v>
      </c>
      <c r="D24" s="69"/>
      <c r="E24" s="69" t="s">
        <v>183</v>
      </c>
      <c r="F24" s="68">
        <f>G24+Q24+AA24</f>
        <v>10</v>
      </c>
      <c r="G24" s="68">
        <f>H24+K24+N24</f>
        <v>10</v>
      </c>
      <c r="H24" s="68">
        <f>I24+J24</f>
        <v>10</v>
      </c>
      <c r="I24" s="89">
        <v>10</v>
      </c>
      <c r="J24" s="94"/>
      <c r="K24" s="68">
        <f>L24+M24</f>
        <v>0</v>
      </c>
      <c r="L24" s="89"/>
      <c r="M24" s="89"/>
      <c r="N24" s="68">
        <f>O24+P24</f>
        <v>0</v>
      </c>
      <c r="O24" s="89"/>
      <c r="P24" s="90"/>
      <c r="Q24" s="72">
        <f>R24+U24+X24</f>
        <v>0</v>
      </c>
      <c r="R24" s="72">
        <f>S24+T24</f>
        <v>0</v>
      </c>
      <c r="S24" s="91"/>
      <c r="T24" s="91"/>
      <c r="U24" s="72">
        <f>V24+W24</f>
        <v>0</v>
      </c>
      <c r="V24" s="91"/>
      <c r="W24" s="91"/>
      <c r="X24" s="72">
        <f>Y24+Z24</f>
        <v>0</v>
      </c>
      <c r="Y24" s="91"/>
      <c r="Z24" s="91"/>
      <c r="AA24" s="72">
        <f>AB24+AE24+AH24+AK24</f>
        <v>0</v>
      </c>
      <c r="AB24" s="72">
        <f>AC24+AD24</f>
        <v>0</v>
      </c>
      <c r="AC24" s="91"/>
      <c r="AD24" s="91"/>
      <c r="AE24" s="72">
        <f>AF24+AG24</f>
        <v>0</v>
      </c>
      <c r="AF24" s="91"/>
      <c r="AG24" s="91"/>
      <c r="AH24" s="72">
        <f>AI24+AJ24</f>
        <v>0</v>
      </c>
      <c r="AI24" s="91"/>
      <c r="AJ24" s="91"/>
      <c r="AK24" s="72">
        <f>AL24+AM24</f>
        <v>0</v>
      </c>
      <c r="AL24" s="92"/>
      <c r="AM24" s="91"/>
      <c r="AN24" s="52"/>
    </row>
    <row r="25" s="61" customFormat="1" ht="24" customHeight="1" spans="2:40">
      <c r="B25" s="67" t="s">
        <v>22</v>
      </c>
      <c r="C25" s="67" t="s">
        <v>22</v>
      </c>
      <c r="D25" s="69"/>
      <c r="E25" s="69" t="s">
        <v>184</v>
      </c>
      <c r="F25" s="68">
        <f>G25+Q25+AA25</f>
        <v>2</v>
      </c>
      <c r="G25" s="68">
        <f>H25+K25+N25</f>
        <v>1</v>
      </c>
      <c r="H25" s="68">
        <f>I25+J25</f>
        <v>1</v>
      </c>
      <c r="I25" s="89">
        <v>1</v>
      </c>
      <c r="J25" s="89"/>
      <c r="K25" s="68">
        <f>L25+M25</f>
        <v>0</v>
      </c>
      <c r="L25" s="89"/>
      <c r="M25" s="89"/>
      <c r="N25" s="68">
        <f>O25+P25</f>
        <v>0</v>
      </c>
      <c r="O25" s="89"/>
      <c r="P25" s="90"/>
      <c r="Q25" s="68">
        <f>R25+U25+X25</f>
        <v>0</v>
      </c>
      <c r="R25" s="68">
        <f>S25+T25</f>
        <v>0</v>
      </c>
      <c r="S25" s="89"/>
      <c r="T25" s="89"/>
      <c r="U25" s="68">
        <f>V25+W25</f>
        <v>0</v>
      </c>
      <c r="V25" s="89"/>
      <c r="W25" s="89"/>
      <c r="X25" s="68">
        <f>Y25+Z25</f>
        <v>0</v>
      </c>
      <c r="Y25" s="89"/>
      <c r="Z25" s="89"/>
      <c r="AA25" s="68">
        <f>AB25+AE25+AH25+AK25</f>
        <v>1</v>
      </c>
      <c r="AB25" s="68">
        <f>AC25+AD25</f>
        <v>1</v>
      </c>
      <c r="AC25" s="89">
        <v>1</v>
      </c>
      <c r="AD25" s="89"/>
      <c r="AE25" s="68">
        <f>AF25+AG25</f>
        <v>0</v>
      </c>
      <c r="AF25" s="89"/>
      <c r="AG25" s="89"/>
      <c r="AH25" s="68">
        <f>AI25+AJ25</f>
        <v>0</v>
      </c>
      <c r="AI25" s="89"/>
      <c r="AJ25" s="90"/>
      <c r="AK25" s="68">
        <f>AL25+AM25</f>
        <v>0</v>
      </c>
      <c r="AL25" s="89"/>
      <c r="AM25" s="89"/>
      <c r="AN25" s="52"/>
    </row>
    <row r="26" s="61" customFormat="1" ht="24" customHeight="1" spans="2:40">
      <c r="B26" s="70" t="s">
        <v>22</v>
      </c>
      <c r="C26" s="70" t="s">
        <v>22</v>
      </c>
      <c r="D26" s="71"/>
      <c r="E26" s="71" t="s">
        <v>185</v>
      </c>
      <c r="F26" s="72">
        <f>G26+Q26+AA26</f>
        <v>10</v>
      </c>
      <c r="G26" s="72">
        <f>H26+K26+N26</f>
        <v>9</v>
      </c>
      <c r="H26" s="72">
        <f>I26+J26</f>
        <v>9</v>
      </c>
      <c r="I26" s="91">
        <v>9</v>
      </c>
      <c r="J26" s="91"/>
      <c r="K26" s="72">
        <f>L26+M26</f>
        <v>0</v>
      </c>
      <c r="L26" s="91"/>
      <c r="M26" s="91"/>
      <c r="N26" s="72">
        <f>O26+P26</f>
        <v>0</v>
      </c>
      <c r="O26" s="91"/>
      <c r="P26" s="92"/>
      <c r="Q26" s="68">
        <f>R26+U26+X26</f>
        <v>0</v>
      </c>
      <c r="R26" s="68">
        <f>S26+T26</f>
        <v>0</v>
      </c>
      <c r="S26" s="89"/>
      <c r="T26" s="89"/>
      <c r="U26" s="68">
        <f>V26+W26</f>
        <v>0</v>
      </c>
      <c r="V26" s="89"/>
      <c r="W26" s="89"/>
      <c r="X26" s="68">
        <f>Y26+Z26</f>
        <v>0</v>
      </c>
      <c r="Y26" s="89"/>
      <c r="Z26" s="89"/>
      <c r="AA26" s="68">
        <f>AB26+AE26+AH26+AK26</f>
        <v>1</v>
      </c>
      <c r="AB26" s="68">
        <f>AC26+AD26</f>
        <v>1</v>
      </c>
      <c r="AC26" s="89">
        <v>1</v>
      </c>
      <c r="AD26" s="89"/>
      <c r="AE26" s="68">
        <f>AF26+AG26</f>
        <v>0</v>
      </c>
      <c r="AF26" s="89"/>
      <c r="AG26" s="89"/>
      <c r="AH26" s="68">
        <f>AI26+AJ26</f>
        <v>0</v>
      </c>
      <c r="AI26" s="89"/>
      <c r="AJ26" s="90"/>
      <c r="AK26" s="68">
        <f>AL26+AM26</f>
        <v>0</v>
      </c>
      <c r="AL26" s="89"/>
      <c r="AM26" s="89"/>
      <c r="AN26" s="52"/>
    </row>
    <row r="27" s="61" customFormat="1" ht="24" customHeight="1" spans="2:40">
      <c r="B27" s="67" t="s">
        <v>22</v>
      </c>
      <c r="C27" s="67" t="s">
        <v>22</v>
      </c>
      <c r="D27" s="69"/>
      <c r="E27" s="69" t="s">
        <v>186</v>
      </c>
      <c r="F27" s="68">
        <f>G27+Q27+AA27</f>
        <v>6</v>
      </c>
      <c r="G27" s="68">
        <f>H27+K27+N27</f>
        <v>6</v>
      </c>
      <c r="H27" s="68">
        <f>I27+J27</f>
        <v>6</v>
      </c>
      <c r="I27" s="89">
        <v>6</v>
      </c>
      <c r="J27" s="89"/>
      <c r="K27" s="68">
        <f>L27+M27</f>
        <v>0</v>
      </c>
      <c r="L27" s="89"/>
      <c r="M27" s="89"/>
      <c r="N27" s="68">
        <f>O27+P27</f>
        <v>0</v>
      </c>
      <c r="O27" s="89"/>
      <c r="P27" s="90"/>
      <c r="Q27" s="68">
        <f>R27+U27+X27</f>
        <v>0</v>
      </c>
      <c r="R27" s="68">
        <f>S27+T27</f>
        <v>0</v>
      </c>
      <c r="S27" s="89"/>
      <c r="T27" s="89"/>
      <c r="U27" s="68">
        <f>V27+W27</f>
        <v>0</v>
      </c>
      <c r="V27" s="89"/>
      <c r="W27" s="89"/>
      <c r="X27" s="68">
        <f>Y27+Z27</f>
        <v>0</v>
      </c>
      <c r="Y27" s="89"/>
      <c r="Z27" s="89"/>
      <c r="AA27" s="68">
        <f>AB27+AE27+AH27+AK27</f>
        <v>0</v>
      </c>
      <c r="AB27" s="68">
        <f>AC27+AD27</f>
        <v>0</v>
      </c>
      <c r="AC27" s="89"/>
      <c r="AD27" s="89"/>
      <c r="AE27" s="68">
        <f>AF27+AG27</f>
        <v>0</v>
      </c>
      <c r="AF27" s="89"/>
      <c r="AG27" s="89"/>
      <c r="AH27" s="68">
        <f>AI27+AJ27</f>
        <v>0</v>
      </c>
      <c r="AI27" s="89"/>
      <c r="AJ27" s="90"/>
      <c r="AK27" s="68">
        <f>AL27+AM27</f>
        <v>0</v>
      </c>
      <c r="AL27" s="89"/>
      <c r="AM27" s="89"/>
      <c r="AN27" s="52"/>
    </row>
    <row r="28" s="61" customFormat="1" ht="24" customHeight="1" spans="2:40">
      <c r="B28" s="67" t="s">
        <v>22</v>
      </c>
      <c r="C28" s="67" t="s">
        <v>22</v>
      </c>
      <c r="D28" s="69"/>
      <c r="E28" s="69" t="s">
        <v>187</v>
      </c>
      <c r="F28" s="68">
        <f>G28+Q28+AA28</f>
        <v>56.2</v>
      </c>
      <c r="G28" s="68">
        <f>H28+K28+N28</f>
        <v>42.2</v>
      </c>
      <c r="H28" s="68">
        <f>I28+J28</f>
        <v>42.2</v>
      </c>
      <c r="I28" s="89">
        <v>42.2</v>
      </c>
      <c r="J28" s="89"/>
      <c r="K28" s="68">
        <f>L28+M28</f>
        <v>0</v>
      </c>
      <c r="L28" s="89"/>
      <c r="M28" s="89"/>
      <c r="N28" s="68">
        <f>O28+P28</f>
        <v>0</v>
      </c>
      <c r="O28" s="89"/>
      <c r="P28" s="90"/>
      <c r="Q28" s="68">
        <f>R28+U28+X28</f>
        <v>0</v>
      </c>
      <c r="R28" s="68">
        <f>S28+T28</f>
        <v>0</v>
      </c>
      <c r="S28" s="89"/>
      <c r="T28" s="89"/>
      <c r="U28" s="68">
        <f>V28+W28</f>
        <v>0</v>
      </c>
      <c r="V28" s="89"/>
      <c r="W28" s="89"/>
      <c r="X28" s="68">
        <f>Y28+Z28</f>
        <v>0</v>
      </c>
      <c r="Y28" s="89"/>
      <c r="Z28" s="89"/>
      <c r="AA28" s="68">
        <f>AB28+AE28+AH28+AK28</f>
        <v>14</v>
      </c>
      <c r="AB28" s="68">
        <f>AC28+AD28</f>
        <v>14</v>
      </c>
      <c r="AC28" s="89">
        <v>14</v>
      </c>
      <c r="AD28" s="89"/>
      <c r="AE28" s="68">
        <f>AF28+AG28</f>
        <v>0</v>
      </c>
      <c r="AF28" s="89"/>
      <c r="AG28" s="89"/>
      <c r="AH28" s="68">
        <f>AI28+AJ28</f>
        <v>0</v>
      </c>
      <c r="AI28" s="89"/>
      <c r="AJ28" s="90"/>
      <c r="AK28" s="68">
        <f>AL28+AM28</f>
        <v>0</v>
      </c>
      <c r="AL28" s="89"/>
      <c r="AM28" s="89"/>
      <c r="AN28" s="52"/>
    </row>
    <row r="29" s="61" customFormat="1" ht="24" customHeight="1" spans="2:40">
      <c r="B29" s="67" t="s">
        <v>22</v>
      </c>
      <c r="C29" s="67" t="s">
        <v>22</v>
      </c>
      <c r="D29" s="69"/>
      <c r="E29" s="69" t="s">
        <v>188</v>
      </c>
      <c r="F29" s="68">
        <f>G29+Q29+AA29</f>
        <v>8</v>
      </c>
      <c r="G29" s="68">
        <f>H29+K29+N29</f>
        <v>8</v>
      </c>
      <c r="H29" s="68">
        <f>I29+J29</f>
        <v>8</v>
      </c>
      <c r="I29" s="89">
        <v>8</v>
      </c>
      <c r="J29" s="89"/>
      <c r="K29" s="68">
        <f>L29+M29</f>
        <v>0</v>
      </c>
      <c r="L29" s="89"/>
      <c r="M29" s="89"/>
      <c r="N29" s="68">
        <f>O29+P29</f>
        <v>0</v>
      </c>
      <c r="O29" s="89"/>
      <c r="P29" s="90"/>
      <c r="Q29" s="68">
        <f>R29+U29+X29</f>
        <v>0</v>
      </c>
      <c r="R29" s="68">
        <f>S29+T29</f>
        <v>0</v>
      </c>
      <c r="S29" s="89"/>
      <c r="T29" s="89"/>
      <c r="U29" s="68">
        <f>V29+W29</f>
        <v>0</v>
      </c>
      <c r="V29" s="89"/>
      <c r="W29" s="89"/>
      <c r="X29" s="68">
        <f>Y29+Z29</f>
        <v>0</v>
      </c>
      <c r="Y29" s="89"/>
      <c r="Z29" s="89"/>
      <c r="AA29" s="68">
        <f>AB29+AE29+AH29+AK29</f>
        <v>0</v>
      </c>
      <c r="AB29" s="68">
        <f>AC29+AD29</f>
        <v>0</v>
      </c>
      <c r="AC29" s="89"/>
      <c r="AD29" s="89"/>
      <c r="AE29" s="68">
        <f>AF29+AG29</f>
        <v>0</v>
      </c>
      <c r="AF29" s="89"/>
      <c r="AG29" s="89"/>
      <c r="AH29" s="68">
        <f>AI29+AJ29</f>
        <v>0</v>
      </c>
      <c r="AI29" s="89"/>
      <c r="AJ29" s="90"/>
      <c r="AK29" s="68">
        <f>AL29+AM29</f>
        <v>0</v>
      </c>
      <c r="AL29" s="89"/>
      <c r="AM29" s="89"/>
      <c r="AN29" s="52"/>
    </row>
    <row r="30" s="61" customFormat="1" ht="24" customHeight="1" spans="2:40">
      <c r="B30" s="67" t="s">
        <v>22</v>
      </c>
      <c r="C30" s="67" t="s">
        <v>22</v>
      </c>
      <c r="D30" s="69"/>
      <c r="E30" s="69" t="s">
        <v>189</v>
      </c>
      <c r="F30" s="68">
        <f>G30+Q30+AA30</f>
        <v>5</v>
      </c>
      <c r="G30" s="68">
        <f>H30+K30+N30</f>
        <v>5</v>
      </c>
      <c r="H30" s="68">
        <f>I30+J30</f>
        <v>5</v>
      </c>
      <c r="I30" s="89">
        <v>5</v>
      </c>
      <c r="J30" s="89"/>
      <c r="K30" s="68">
        <f>L30+M30</f>
        <v>0</v>
      </c>
      <c r="L30" s="89"/>
      <c r="M30" s="89"/>
      <c r="N30" s="68">
        <f>O30+P30</f>
        <v>0</v>
      </c>
      <c r="O30" s="89"/>
      <c r="P30" s="90"/>
      <c r="Q30" s="68">
        <f>R30+U30+X30</f>
        <v>0</v>
      </c>
      <c r="R30" s="68">
        <f>S30+T30</f>
        <v>0</v>
      </c>
      <c r="S30" s="89"/>
      <c r="T30" s="89"/>
      <c r="U30" s="68">
        <f>V30+W30</f>
        <v>0</v>
      </c>
      <c r="V30" s="89"/>
      <c r="W30" s="89"/>
      <c r="X30" s="68">
        <f>Y30+Z30</f>
        <v>0</v>
      </c>
      <c r="Y30" s="89"/>
      <c r="Z30" s="89"/>
      <c r="AA30" s="68">
        <f>AB30+AE30+AH30+AK30</f>
        <v>0</v>
      </c>
      <c r="AB30" s="68">
        <f>AC30+AD30</f>
        <v>0</v>
      </c>
      <c r="AC30" s="89"/>
      <c r="AD30" s="89"/>
      <c r="AE30" s="68">
        <f>AF30+AG30</f>
        <v>0</v>
      </c>
      <c r="AF30" s="89"/>
      <c r="AG30" s="89"/>
      <c r="AH30" s="68">
        <f>AI30+AJ30</f>
        <v>0</v>
      </c>
      <c r="AI30" s="89"/>
      <c r="AJ30" s="90"/>
      <c r="AK30" s="72">
        <f>AL30+AM30</f>
        <v>0</v>
      </c>
      <c r="AL30" s="91"/>
      <c r="AM30" s="91"/>
      <c r="AN30" s="52"/>
    </row>
    <row r="31" s="61" customFormat="1" ht="24" customHeight="1" spans="2:40">
      <c r="B31" s="67" t="s">
        <v>22</v>
      </c>
      <c r="C31" s="67" t="s">
        <v>22</v>
      </c>
      <c r="D31" s="69"/>
      <c r="E31" s="69" t="s">
        <v>190</v>
      </c>
      <c r="F31" s="68">
        <f>G31+Q31+AA31</f>
        <v>15.8</v>
      </c>
      <c r="G31" s="68">
        <f>H31+K31+N31</f>
        <v>15.8</v>
      </c>
      <c r="H31" s="68">
        <f>I31+J31</f>
        <v>15.8</v>
      </c>
      <c r="I31" s="89">
        <v>15.8</v>
      </c>
      <c r="J31" s="89"/>
      <c r="K31" s="68">
        <f>L31+M31</f>
        <v>0</v>
      </c>
      <c r="L31" s="89"/>
      <c r="M31" s="89"/>
      <c r="N31" s="68">
        <f>O31+P31</f>
        <v>0</v>
      </c>
      <c r="O31" s="89"/>
      <c r="P31" s="90"/>
      <c r="Q31" s="68">
        <f>R31+U31+X31</f>
        <v>0</v>
      </c>
      <c r="R31" s="68">
        <f>S31+T31</f>
        <v>0</v>
      </c>
      <c r="S31" s="89"/>
      <c r="T31" s="89"/>
      <c r="U31" s="68">
        <f>V31+W31</f>
        <v>0</v>
      </c>
      <c r="V31" s="89"/>
      <c r="W31" s="89"/>
      <c r="X31" s="68">
        <f>Y31+Z31</f>
        <v>0</v>
      </c>
      <c r="Y31" s="89"/>
      <c r="Z31" s="89"/>
      <c r="AA31" s="68">
        <f>AB31+AE31+AH31+AK31</f>
        <v>0</v>
      </c>
      <c r="AB31" s="68">
        <f>AC31+AD31</f>
        <v>0</v>
      </c>
      <c r="AC31" s="89"/>
      <c r="AD31" s="89"/>
      <c r="AE31" s="68">
        <f>AF31+AG31</f>
        <v>0</v>
      </c>
      <c r="AF31" s="89"/>
      <c r="AG31" s="89"/>
      <c r="AH31" s="68">
        <f>AI31+AJ31</f>
        <v>0</v>
      </c>
      <c r="AI31" s="89"/>
      <c r="AJ31" s="90"/>
      <c r="AK31" s="68">
        <f>AL31+AM31</f>
        <v>0</v>
      </c>
      <c r="AL31" s="89"/>
      <c r="AM31" s="89"/>
      <c r="AN31" s="52"/>
    </row>
    <row r="32" s="61" customFormat="1" ht="24" customHeight="1" spans="2:40">
      <c r="B32" s="70" t="s">
        <v>22</v>
      </c>
      <c r="C32" s="70" t="s">
        <v>22</v>
      </c>
      <c r="D32" s="71"/>
      <c r="E32" s="71" t="s">
        <v>191</v>
      </c>
      <c r="F32" s="72">
        <f>G32+Q32+AA32</f>
        <v>9.29</v>
      </c>
      <c r="G32" s="72">
        <f>H32+K32+N32</f>
        <v>4.52</v>
      </c>
      <c r="H32" s="72">
        <f>I32+J32</f>
        <v>4.52</v>
      </c>
      <c r="I32" s="91">
        <v>4.52</v>
      </c>
      <c r="J32" s="91"/>
      <c r="K32" s="72">
        <f>L32+M32</f>
        <v>0</v>
      </c>
      <c r="L32" s="91"/>
      <c r="M32" s="91"/>
      <c r="N32" s="72">
        <f>O32+P32</f>
        <v>0</v>
      </c>
      <c r="O32" s="91"/>
      <c r="P32" s="92"/>
      <c r="Q32" s="68">
        <f>R32+U32+X32</f>
        <v>0</v>
      </c>
      <c r="R32" s="68">
        <f>S32+T32</f>
        <v>0</v>
      </c>
      <c r="S32" s="89"/>
      <c r="T32" s="89"/>
      <c r="U32" s="68">
        <f>V32+W32</f>
        <v>0</v>
      </c>
      <c r="V32" s="89"/>
      <c r="W32" s="89"/>
      <c r="X32" s="68">
        <f>Y32+Z32</f>
        <v>0</v>
      </c>
      <c r="Y32" s="89"/>
      <c r="Z32" s="89"/>
      <c r="AA32" s="68">
        <f>AB32+AE32+AH32+AK32</f>
        <v>4.77</v>
      </c>
      <c r="AB32" s="68">
        <f>AC32+AD32</f>
        <v>4.77</v>
      </c>
      <c r="AC32" s="89">
        <v>4.77</v>
      </c>
      <c r="AD32" s="89"/>
      <c r="AE32" s="68">
        <f>AF32+AG32</f>
        <v>0</v>
      </c>
      <c r="AF32" s="89"/>
      <c r="AG32" s="89"/>
      <c r="AH32" s="68">
        <f>AI32+AJ32</f>
        <v>0</v>
      </c>
      <c r="AI32" s="89"/>
      <c r="AJ32" s="90"/>
      <c r="AK32" s="68">
        <f>AL32+AM32</f>
        <v>0</v>
      </c>
      <c r="AL32" s="89"/>
      <c r="AM32" s="89"/>
      <c r="AN32" s="52"/>
    </row>
    <row r="33" s="61" customFormat="1" ht="24" customHeight="1" spans="2:40">
      <c r="B33" s="67" t="s">
        <v>22</v>
      </c>
      <c r="C33" s="67" t="s">
        <v>22</v>
      </c>
      <c r="D33" s="69"/>
      <c r="E33" s="69" t="s">
        <v>192</v>
      </c>
      <c r="F33" s="68">
        <f>G33+Q33+AA33</f>
        <v>11.7</v>
      </c>
      <c r="G33" s="68">
        <f>H33+K33+N33</f>
        <v>5.64</v>
      </c>
      <c r="H33" s="68">
        <f>I33+J33</f>
        <v>5.64</v>
      </c>
      <c r="I33" s="89">
        <v>5.64</v>
      </c>
      <c r="J33" s="89"/>
      <c r="K33" s="68">
        <f>L33+M33</f>
        <v>0</v>
      </c>
      <c r="L33" s="89"/>
      <c r="M33" s="89"/>
      <c r="N33" s="68">
        <f>O33+P33</f>
        <v>0</v>
      </c>
      <c r="O33" s="89"/>
      <c r="P33" s="90"/>
      <c r="Q33" s="68">
        <f>R33+U33+X33</f>
        <v>0</v>
      </c>
      <c r="R33" s="68">
        <f>S33+T33</f>
        <v>0</v>
      </c>
      <c r="S33" s="89"/>
      <c r="T33" s="89"/>
      <c r="U33" s="68">
        <f>V33+W33</f>
        <v>0</v>
      </c>
      <c r="V33" s="89"/>
      <c r="W33" s="89"/>
      <c r="X33" s="68">
        <f>Y33+Z33</f>
        <v>0</v>
      </c>
      <c r="Y33" s="89"/>
      <c r="Z33" s="89"/>
      <c r="AA33" s="68">
        <f>AB33+AE33+AH33+AK33</f>
        <v>6.06</v>
      </c>
      <c r="AB33" s="68">
        <f>AC33+AD33</f>
        <v>6.06</v>
      </c>
      <c r="AC33" s="89">
        <v>6.06</v>
      </c>
      <c r="AD33" s="89"/>
      <c r="AE33" s="68">
        <f>AF33+AG33</f>
        <v>0</v>
      </c>
      <c r="AF33" s="89"/>
      <c r="AG33" s="89"/>
      <c r="AH33" s="68">
        <f>AI33+AJ33</f>
        <v>0</v>
      </c>
      <c r="AI33" s="89"/>
      <c r="AJ33" s="90"/>
      <c r="AK33" s="68">
        <f>AL33+AM33</f>
        <v>0</v>
      </c>
      <c r="AL33" s="89"/>
      <c r="AM33" s="89"/>
      <c r="AN33" s="52"/>
    </row>
    <row r="34" s="61" customFormat="1" ht="24" customHeight="1" spans="2:40">
      <c r="B34" s="67" t="s">
        <v>22</v>
      </c>
      <c r="C34" s="67" t="s">
        <v>22</v>
      </c>
      <c r="D34" s="69"/>
      <c r="E34" s="69" t="s">
        <v>193</v>
      </c>
      <c r="F34" s="68">
        <f>G34+Q34+AA34</f>
        <v>28.43</v>
      </c>
      <c r="G34" s="68">
        <f>H34+K34+N34</f>
        <v>28.43</v>
      </c>
      <c r="H34" s="68">
        <f>I34+J34</f>
        <v>28.43</v>
      </c>
      <c r="I34" s="68">
        <f t="shared" ref="G34:AM34" si="39">I35</f>
        <v>28.43</v>
      </c>
      <c r="J34" s="68">
        <f>J35</f>
        <v>0</v>
      </c>
      <c r="K34" s="68">
        <f>L34+M34</f>
        <v>0</v>
      </c>
      <c r="L34" s="68">
        <f t="shared" ref="L34:P34" si="40">L35</f>
        <v>0</v>
      </c>
      <c r="M34" s="68">
        <f>M35</f>
        <v>0</v>
      </c>
      <c r="N34" s="68">
        <f>O34+P34</f>
        <v>0</v>
      </c>
      <c r="O34" s="68">
        <f>O35</f>
        <v>0</v>
      </c>
      <c r="P34" s="88">
        <f>P35</f>
        <v>0</v>
      </c>
      <c r="Q34" s="68">
        <f>R34+U34+X34</f>
        <v>0</v>
      </c>
      <c r="R34" s="68">
        <f>S34+T34</f>
        <v>0</v>
      </c>
      <c r="S34" s="68">
        <f t="shared" ref="S34:W34" si="41">S35</f>
        <v>0</v>
      </c>
      <c r="T34" s="68">
        <f>T35</f>
        <v>0</v>
      </c>
      <c r="U34" s="68">
        <f>V34+W34</f>
        <v>0</v>
      </c>
      <c r="V34" s="68">
        <f>V35</f>
        <v>0</v>
      </c>
      <c r="W34" s="68">
        <f>W35</f>
        <v>0</v>
      </c>
      <c r="X34" s="68">
        <f>Y34+Z34</f>
        <v>0</v>
      </c>
      <c r="Y34" s="68">
        <f t="shared" ref="Y34:AD34" si="42">Y35</f>
        <v>0</v>
      </c>
      <c r="Z34" s="68">
        <f>Z35</f>
        <v>0</v>
      </c>
      <c r="AA34" s="68">
        <f>AB34+AE34+AH34+AK34</f>
        <v>0</v>
      </c>
      <c r="AB34" s="68">
        <f>AC34+AD34</f>
        <v>0</v>
      </c>
      <c r="AC34" s="68">
        <f>AC35</f>
        <v>0</v>
      </c>
      <c r="AD34" s="68">
        <f>AD35</f>
        <v>0</v>
      </c>
      <c r="AE34" s="68">
        <f>AF34+AG34</f>
        <v>0</v>
      </c>
      <c r="AF34" s="68">
        <f t="shared" ref="AF34:AJ34" si="43">AF35</f>
        <v>0</v>
      </c>
      <c r="AG34" s="68">
        <f>AG35</f>
        <v>0</v>
      </c>
      <c r="AH34" s="68">
        <f>AI34+AJ34</f>
        <v>0</v>
      </c>
      <c r="AI34" s="68">
        <f t="shared" ref="AI34:AM34" si="44">AI35</f>
        <v>0</v>
      </c>
      <c r="AJ34" s="88">
        <f>AJ35</f>
        <v>0</v>
      </c>
      <c r="AK34" s="68">
        <f>AL34+AM34</f>
        <v>0</v>
      </c>
      <c r="AL34" s="68">
        <f>AL35</f>
        <v>0</v>
      </c>
      <c r="AM34" s="68">
        <f>AM35</f>
        <v>0</v>
      </c>
      <c r="AN34" s="52"/>
    </row>
    <row r="35" s="61" customFormat="1" ht="24" customHeight="1" spans="1:40">
      <c r="A35" s="6"/>
      <c r="B35" s="67" t="s">
        <v>194</v>
      </c>
      <c r="C35" s="67" t="s">
        <v>195</v>
      </c>
      <c r="D35" s="69" t="s">
        <v>72</v>
      </c>
      <c r="E35" s="69" t="s">
        <v>196</v>
      </c>
      <c r="F35" s="68">
        <f>G35+Q35+AA35</f>
        <v>28.43</v>
      </c>
      <c r="G35" s="68">
        <f>H35+K35+N35</f>
        <v>28.43</v>
      </c>
      <c r="H35" s="68">
        <f>I35+J35</f>
        <v>28.43</v>
      </c>
      <c r="I35" s="89">
        <v>28.43</v>
      </c>
      <c r="J35" s="89"/>
      <c r="K35" s="68">
        <f>L35+M35</f>
        <v>0</v>
      </c>
      <c r="L35" s="89"/>
      <c r="M35" s="89"/>
      <c r="N35" s="68">
        <f>O35+P35</f>
        <v>0</v>
      </c>
      <c r="O35" s="89"/>
      <c r="P35" s="90"/>
      <c r="Q35" s="68">
        <f>R35+U35+X35</f>
        <v>0</v>
      </c>
      <c r="R35" s="68">
        <f>S35+T35</f>
        <v>0</v>
      </c>
      <c r="S35" s="89"/>
      <c r="T35" s="89"/>
      <c r="U35" s="68">
        <f>V35+W35</f>
        <v>0</v>
      </c>
      <c r="V35" s="89"/>
      <c r="W35" s="89"/>
      <c r="X35" s="68">
        <f>Y35+Z35</f>
        <v>0</v>
      </c>
      <c r="Y35" s="89"/>
      <c r="Z35" s="89"/>
      <c r="AA35" s="68">
        <f>AB35+AE35+AH35+AK35</f>
        <v>0</v>
      </c>
      <c r="AB35" s="68">
        <f>AC35+AD35</f>
        <v>0</v>
      </c>
      <c r="AC35" s="89"/>
      <c r="AD35" s="89"/>
      <c r="AE35" s="68">
        <f>AF35+AG35</f>
        <v>0</v>
      </c>
      <c r="AF35" s="89"/>
      <c r="AG35" s="89"/>
      <c r="AH35" s="68">
        <f>AI35+AJ35</f>
        <v>0</v>
      </c>
      <c r="AI35" s="89"/>
      <c r="AJ35" s="90"/>
      <c r="AK35" s="72">
        <f>AL35+AM35</f>
        <v>0</v>
      </c>
      <c r="AL35" s="91"/>
      <c r="AM35" s="91"/>
      <c r="AN35" s="52"/>
    </row>
    <row r="36" s="61" customFormat="1" ht="24" customHeight="1" spans="1:40">
      <c r="A36" s="44"/>
      <c r="B36" s="67" t="s">
        <v>194</v>
      </c>
      <c r="C36" s="67">
        <v>99</v>
      </c>
      <c r="D36" s="69" t="s">
        <v>72</v>
      </c>
      <c r="E36" s="73" t="s">
        <v>197</v>
      </c>
      <c r="F36" s="68">
        <f>G36+Q36+AA36</f>
        <v>12</v>
      </c>
      <c r="G36" s="68">
        <f>H36+K36+N36</f>
        <v>12</v>
      </c>
      <c r="H36" s="68">
        <f>I36+J36</f>
        <v>12</v>
      </c>
      <c r="I36" s="89">
        <v>12</v>
      </c>
      <c r="J36" s="89"/>
      <c r="K36" s="68">
        <f>L36+M36</f>
        <v>0</v>
      </c>
      <c r="L36" s="89"/>
      <c r="M36" s="89"/>
      <c r="N36" s="68">
        <f>O36+P36</f>
        <v>0</v>
      </c>
      <c r="O36" s="89"/>
      <c r="P36" s="90"/>
      <c r="Q36" s="68">
        <f>R36+U36+X36</f>
        <v>0</v>
      </c>
      <c r="R36" s="68">
        <f>S36+T36</f>
        <v>0</v>
      </c>
      <c r="S36" s="89"/>
      <c r="T36" s="89"/>
      <c r="U36" s="68">
        <f>V36+W36</f>
        <v>0</v>
      </c>
      <c r="V36" s="89"/>
      <c r="W36" s="89"/>
      <c r="X36" s="68">
        <f>Y36+Z36</f>
        <v>0</v>
      </c>
      <c r="Y36" s="89"/>
      <c r="Z36" s="89"/>
      <c r="AA36" s="68">
        <f>AB36+AE36+AH36+AK36</f>
        <v>0</v>
      </c>
      <c r="AB36" s="68">
        <f>AC36+AD36</f>
        <v>0</v>
      </c>
      <c r="AC36" s="89"/>
      <c r="AD36" s="89"/>
      <c r="AE36" s="68">
        <f>AF36+AG36</f>
        <v>0</v>
      </c>
      <c r="AF36" s="89"/>
      <c r="AG36" s="89"/>
      <c r="AH36" s="68"/>
      <c r="AI36" s="89"/>
      <c r="AJ36" s="90"/>
      <c r="AK36" s="68"/>
      <c r="AL36" s="89"/>
      <c r="AM36" s="89"/>
      <c r="AN36" s="52"/>
    </row>
    <row r="37" s="61" customFormat="1" ht="24" customHeight="1" spans="1:40">
      <c r="A37" s="44"/>
      <c r="B37" s="67"/>
      <c r="C37" s="67"/>
      <c r="D37" s="69"/>
      <c r="E37" s="73" t="s">
        <v>198</v>
      </c>
      <c r="F37" s="68">
        <f>G37+Q37+AA37</f>
        <v>92</v>
      </c>
      <c r="G37" s="68">
        <f>H37+K37+N37</f>
        <v>92</v>
      </c>
      <c r="H37" s="68">
        <f>I37+J37</f>
        <v>92</v>
      </c>
      <c r="I37" s="89">
        <v>92</v>
      </c>
      <c r="J37" s="89"/>
      <c r="K37" s="68">
        <f>L37+M37</f>
        <v>0</v>
      </c>
      <c r="L37" s="89"/>
      <c r="M37" s="89"/>
      <c r="N37" s="68">
        <f>O37+P37</f>
        <v>0</v>
      </c>
      <c r="O37" s="89"/>
      <c r="P37" s="90"/>
      <c r="Q37" s="68">
        <f>R37+U37+X37</f>
        <v>0</v>
      </c>
      <c r="R37" s="68">
        <f>S37+T37</f>
        <v>0</v>
      </c>
      <c r="S37" s="89"/>
      <c r="T37" s="89"/>
      <c r="U37" s="68">
        <f>V37+W37</f>
        <v>0</v>
      </c>
      <c r="V37" s="89"/>
      <c r="W37" s="89"/>
      <c r="X37" s="68">
        <f>Y37+Z37</f>
        <v>0</v>
      </c>
      <c r="Y37" s="89"/>
      <c r="Z37" s="89"/>
      <c r="AA37" s="68">
        <f>AB37+AE37+AH37+AK37</f>
        <v>0</v>
      </c>
      <c r="AB37" s="68">
        <f>AC37+AD37</f>
        <v>0</v>
      </c>
      <c r="AC37" s="89"/>
      <c r="AD37" s="89"/>
      <c r="AE37" s="68">
        <f>AF37+AG37</f>
        <v>0</v>
      </c>
      <c r="AF37" s="89"/>
      <c r="AG37" s="89"/>
      <c r="AH37" s="68"/>
      <c r="AI37" s="89"/>
      <c r="AJ37" s="90"/>
      <c r="AK37" s="68"/>
      <c r="AL37" s="89"/>
      <c r="AM37" s="89"/>
      <c r="AN37" s="52"/>
    </row>
    <row r="38" s="61" customFormat="1" ht="24" customHeight="1" spans="2:40">
      <c r="B38" s="70" t="s">
        <v>22</v>
      </c>
      <c r="C38" s="70" t="s">
        <v>22</v>
      </c>
      <c r="D38" s="71"/>
      <c r="E38" s="74" t="s">
        <v>199</v>
      </c>
      <c r="F38" s="72">
        <f>G38+Q38+AA38</f>
        <v>51.99</v>
      </c>
      <c r="G38" s="72">
        <f>H38+K38+N38</f>
        <v>26</v>
      </c>
      <c r="H38" s="72">
        <f>I38+J38</f>
        <v>26</v>
      </c>
      <c r="I38" s="91">
        <v>26</v>
      </c>
      <c r="J38" s="91"/>
      <c r="K38" s="72">
        <f>L38+M38</f>
        <v>0</v>
      </c>
      <c r="L38" s="91"/>
      <c r="M38" s="91"/>
      <c r="N38" s="72">
        <f>O38+P38</f>
        <v>0</v>
      </c>
      <c r="O38" s="91"/>
      <c r="P38" s="92"/>
      <c r="Q38" s="68">
        <f>R38+U38+X38</f>
        <v>0</v>
      </c>
      <c r="R38" s="68">
        <f>S38+T38</f>
        <v>0</v>
      </c>
      <c r="S38" s="89"/>
      <c r="T38" s="89"/>
      <c r="U38" s="68">
        <f>V38+W38</f>
        <v>0</v>
      </c>
      <c r="V38" s="89"/>
      <c r="W38" s="89"/>
      <c r="X38" s="68">
        <f>Y38+Z38</f>
        <v>0</v>
      </c>
      <c r="Y38" s="89"/>
      <c r="Z38" s="89"/>
      <c r="AA38" s="68">
        <f>AB38+AE38+AH38+AK38</f>
        <v>25.99</v>
      </c>
      <c r="AB38" s="68">
        <f>AC38+AD38</f>
        <v>25.99</v>
      </c>
      <c r="AC38" s="89">
        <v>25.99</v>
      </c>
      <c r="AD38" s="89"/>
      <c r="AE38" s="68">
        <f>AF38+AG38</f>
        <v>0</v>
      </c>
      <c r="AF38" s="89"/>
      <c r="AG38" s="89"/>
      <c r="AH38" s="68">
        <f t="shared" ref="AH38:AH41" si="45">AI38+AJ38</f>
        <v>0</v>
      </c>
      <c r="AI38" s="89"/>
      <c r="AJ38" s="90"/>
      <c r="AK38" s="68">
        <f t="shared" ref="AK38:AK41" si="46">AL38+AM38</f>
        <v>0</v>
      </c>
      <c r="AL38" s="89"/>
      <c r="AM38" s="89"/>
      <c r="AN38" s="52"/>
    </row>
    <row r="39" s="61" customFormat="1" ht="24" customHeight="1" spans="2:39">
      <c r="B39" s="73"/>
      <c r="C39" s="73"/>
      <c r="D39" s="73"/>
      <c r="E39" s="75" t="s">
        <v>200</v>
      </c>
      <c r="F39" s="68">
        <f>G39+Q39+AA39</f>
        <v>154</v>
      </c>
      <c r="G39" s="68">
        <f>H39+K39+N39</f>
        <v>0</v>
      </c>
      <c r="H39" s="68">
        <f>I39+J39</f>
        <v>0</v>
      </c>
      <c r="I39" s="73"/>
      <c r="J39" s="73"/>
      <c r="K39" s="68">
        <f>L39+M39</f>
        <v>0</v>
      </c>
      <c r="L39" s="73"/>
      <c r="M39" s="73"/>
      <c r="N39" s="68">
        <f>O39+P39</f>
        <v>0</v>
      </c>
      <c r="O39" s="73"/>
      <c r="P39" s="95"/>
      <c r="Q39" s="68">
        <f>R39+U39+X39</f>
        <v>0</v>
      </c>
      <c r="R39" s="68">
        <f>S39+T39</f>
        <v>0</v>
      </c>
      <c r="S39" s="73"/>
      <c r="T39" s="73"/>
      <c r="U39" s="68">
        <f>V39+W39</f>
        <v>0</v>
      </c>
      <c r="V39" s="73"/>
      <c r="W39" s="73"/>
      <c r="X39" s="68">
        <f>Y39+Z39</f>
        <v>0</v>
      </c>
      <c r="Y39" s="73"/>
      <c r="Z39" s="73"/>
      <c r="AA39" s="68">
        <f>AB39+AE39+AH39+AK39</f>
        <v>154</v>
      </c>
      <c r="AB39" s="68">
        <f>AC39+AD39</f>
        <v>154</v>
      </c>
      <c r="AC39" s="73"/>
      <c r="AD39" s="101">
        <v>154</v>
      </c>
      <c r="AE39" s="68">
        <f>AF39+AG39</f>
        <v>0</v>
      </c>
      <c r="AF39" s="73"/>
      <c r="AG39" s="73"/>
      <c r="AH39" s="68">
        <f>AI39+AJ39</f>
        <v>0</v>
      </c>
      <c r="AI39" s="73"/>
      <c r="AJ39" s="95"/>
      <c r="AK39" s="68">
        <f>AL39+AM39</f>
        <v>0</v>
      </c>
      <c r="AL39" s="73"/>
      <c r="AM39" s="101"/>
    </row>
    <row r="40" s="61" customFormat="1" ht="24" customHeight="1" spans="2:39">
      <c r="B40" s="73"/>
      <c r="C40" s="73"/>
      <c r="D40" s="73"/>
      <c r="E40" s="75" t="s">
        <v>201</v>
      </c>
      <c r="F40" s="68">
        <f>G40+Q40+AA40</f>
        <v>11.77</v>
      </c>
      <c r="G40" s="68">
        <f>H40+K40+N40</f>
        <v>0</v>
      </c>
      <c r="H40" s="68">
        <f>I40+J40</f>
        <v>0</v>
      </c>
      <c r="I40" s="73"/>
      <c r="J40" s="73"/>
      <c r="K40" s="68">
        <f>L40+M40</f>
        <v>0</v>
      </c>
      <c r="L40" s="73"/>
      <c r="M40" s="73"/>
      <c r="N40" s="68">
        <f>O40+P40</f>
        <v>0</v>
      </c>
      <c r="O40" s="73"/>
      <c r="P40" s="95"/>
      <c r="Q40" s="68">
        <f>R40+U40+X40</f>
        <v>0</v>
      </c>
      <c r="R40" s="68">
        <f>S40+T40</f>
        <v>0</v>
      </c>
      <c r="S40" s="73"/>
      <c r="T40" s="73"/>
      <c r="U40" s="68">
        <f>V40+W40</f>
        <v>0</v>
      </c>
      <c r="V40" s="73"/>
      <c r="W40" s="73"/>
      <c r="X40" s="68">
        <f>Y40+Z40</f>
        <v>0</v>
      </c>
      <c r="Y40" s="73"/>
      <c r="Z40" s="73"/>
      <c r="AA40" s="68">
        <f>AB40+AE40+AH40+AK40</f>
        <v>11.77</v>
      </c>
      <c r="AB40" s="68">
        <f>AC40+AD40</f>
        <v>11.77</v>
      </c>
      <c r="AC40" s="73"/>
      <c r="AD40" s="101">
        <v>11.77</v>
      </c>
      <c r="AE40" s="68">
        <f>AF40+AG40</f>
        <v>0</v>
      </c>
      <c r="AF40" s="73"/>
      <c r="AG40" s="73"/>
      <c r="AH40" s="68">
        <f>AI40+AJ40</f>
        <v>0</v>
      </c>
      <c r="AI40" s="73"/>
      <c r="AJ40" s="95"/>
      <c r="AK40" s="68">
        <f>AL40+AM40</f>
        <v>0</v>
      </c>
      <c r="AL40" s="73"/>
      <c r="AM40" s="101"/>
    </row>
    <row r="41" s="61" customFormat="1" ht="24" customHeight="1" spans="2:39">
      <c r="B41" s="73"/>
      <c r="C41" s="73"/>
      <c r="D41" s="73"/>
      <c r="E41" s="75" t="s">
        <v>202</v>
      </c>
      <c r="F41" s="68">
        <f>G41+Q41+AA41</f>
        <v>10</v>
      </c>
      <c r="G41" s="68">
        <f>H41+K41+N41</f>
        <v>0</v>
      </c>
      <c r="H41" s="68">
        <f>I41+J41</f>
        <v>0</v>
      </c>
      <c r="I41" s="73"/>
      <c r="J41" s="73"/>
      <c r="K41" s="68">
        <f>L41+M41</f>
        <v>0</v>
      </c>
      <c r="L41" s="73"/>
      <c r="M41" s="73"/>
      <c r="N41" s="68">
        <f>O41+P41</f>
        <v>0</v>
      </c>
      <c r="O41" s="73"/>
      <c r="P41" s="95"/>
      <c r="Q41" s="68">
        <f>R41+U41+X41</f>
        <v>0</v>
      </c>
      <c r="R41" s="68">
        <f>S41+T41</f>
        <v>0</v>
      </c>
      <c r="S41" s="73"/>
      <c r="T41" s="73"/>
      <c r="U41" s="68">
        <f>V41+W41</f>
        <v>0</v>
      </c>
      <c r="V41" s="73"/>
      <c r="W41" s="73"/>
      <c r="X41" s="68">
        <f>Y41+Z41</f>
        <v>0</v>
      </c>
      <c r="Y41" s="73"/>
      <c r="Z41" s="73"/>
      <c r="AA41" s="68">
        <f>AB41+AE41+AH41+AK41</f>
        <v>10</v>
      </c>
      <c r="AB41" s="68">
        <f>AC41+AD41</f>
        <v>10</v>
      </c>
      <c r="AC41" s="73"/>
      <c r="AD41" s="101">
        <v>10</v>
      </c>
      <c r="AE41" s="68">
        <f>AF41+AG41</f>
        <v>0</v>
      </c>
      <c r="AF41" s="73"/>
      <c r="AG41" s="73"/>
      <c r="AH41" s="68">
        <f>AI41+AJ41</f>
        <v>0</v>
      </c>
      <c r="AI41" s="73"/>
      <c r="AJ41" s="95"/>
      <c r="AK41" s="68">
        <f>AL41+AM41</f>
        <v>0</v>
      </c>
      <c r="AL41" s="73"/>
      <c r="AM41" s="101"/>
    </row>
    <row r="42" s="61" customFormat="1" ht="24" customHeight="1" spans="2:40">
      <c r="B42" s="67" t="s">
        <v>22</v>
      </c>
      <c r="C42" s="67" t="s">
        <v>22</v>
      </c>
      <c r="D42" s="69"/>
      <c r="E42" s="69" t="s">
        <v>203</v>
      </c>
      <c r="F42" s="68">
        <f t="shared" ref="F42:J42" si="47">SUM(F43+F44+F50+F51)</f>
        <v>362.66</v>
      </c>
      <c r="G42" s="68">
        <f>SUM(G43+G44+G50+G51)</f>
        <v>362.17</v>
      </c>
      <c r="H42" s="68">
        <f>SUM(H43+H44+H50+H51)</f>
        <v>362.17</v>
      </c>
      <c r="I42" s="68">
        <f>SUM(I43+I44+I50+I51)</f>
        <v>362.17</v>
      </c>
      <c r="J42" s="68">
        <f>SUM(J43+J44+J50+J51)</f>
        <v>0</v>
      </c>
      <c r="K42" s="68">
        <f t="shared" ref="K42:K47" si="48">L42+M42</f>
        <v>0</v>
      </c>
      <c r="L42" s="68">
        <f t="shared" ref="L42:P42" si="49">SUM(L43+L44+L50+L51)</f>
        <v>0</v>
      </c>
      <c r="M42" s="68">
        <f>SUM(M43+M44+M50+M51)</f>
        <v>0</v>
      </c>
      <c r="N42" s="68">
        <f t="shared" ref="N42:N47" si="50">O42+P42</f>
        <v>0</v>
      </c>
      <c r="O42" s="68">
        <f>SUM(O43+O44+O50+O51)</f>
        <v>0</v>
      </c>
      <c r="P42" s="88">
        <f>SUM(P43+P44+P50+P51)</f>
        <v>0</v>
      </c>
      <c r="Q42" s="68">
        <f t="shared" ref="Q42:Q47" si="51">R42+U42+X42</f>
        <v>0</v>
      </c>
      <c r="R42" s="68">
        <f t="shared" ref="R42:R47" si="52">S42+T42</f>
        <v>0</v>
      </c>
      <c r="S42" s="68">
        <f t="shared" ref="S42:W42" si="53">SUM(S43+S44+S50+S51)</f>
        <v>0</v>
      </c>
      <c r="T42" s="68">
        <f>SUM(T43+T44+T50+T51)</f>
        <v>0</v>
      </c>
      <c r="U42" s="68">
        <f t="shared" ref="U42:U47" si="54">V42+W42</f>
        <v>0</v>
      </c>
      <c r="V42" s="68">
        <f>SUM(V43+V44+V50+V51)</f>
        <v>0</v>
      </c>
      <c r="W42" s="68">
        <f>SUM(W43+W44+W50+W51)</f>
        <v>0</v>
      </c>
      <c r="X42" s="68">
        <f t="shared" ref="X42:X47" si="55">Y42+Z42</f>
        <v>0</v>
      </c>
      <c r="Y42" s="68">
        <f t="shared" ref="Y42:AD42" si="56">SUM(Y43+Y44+Y50+Y51)</f>
        <v>0</v>
      </c>
      <c r="Z42" s="68">
        <f>SUM(Z43+Z44+Z50+Z51)</f>
        <v>0</v>
      </c>
      <c r="AA42" s="68">
        <f t="shared" ref="AA42:AA47" si="57">AB42+AE42+AH42+AK42</f>
        <v>135.11</v>
      </c>
      <c r="AB42" s="68">
        <f t="shared" ref="AB42:AB47" si="58">AC42+AD42</f>
        <v>135.11</v>
      </c>
      <c r="AC42" s="68">
        <f>SUM(AC43+AC44+AC50+AC51+AC49+AC47)</f>
        <v>135.11</v>
      </c>
      <c r="AD42" s="68">
        <f>SUM(AD43+AD44+AD50+AD51)</f>
        <v>0</v>
      </c>
      <c r="AE42" s="68">
        <f t="shared" ref="AE42:AE47" si="59">AF42+AG42</f>
        <v>0</v>
      </c>
      <c r="AF42" s="68">
        <f t="shared" ref="AF42:AJ42" si="60">SUM(AF43+AF44+AF50+AF51)</f>
        <v>0</v>
      </c>
      <c r="AG42" s="68">
        <f>SUM(AG43+AG44+AG50+AG51)</f>
        <v>0</v>
      </c>
      <c r="AH42" s="68">
        <f t="shared" ref="AH42:AH47" si="61">AI42+AJ42</f>
        <v>0</v>
      </c>
      <c r="AI42" s="68">
        <f t="shared" ref="AI42:AM42" si="62">SUM(AI43+AI44+AI50+AI51)</f>
        <v>0</v>
      </c>
      <c r="AJ42" s="88">
        <f>SUM(AJ43+AJ44+AJ50+AJ51)</f>
        <v>0</v>
      </c>
      <c r="AK42" s="68">
        <f t="shared" ref="AK42:AK47" si="63">AL42+AM42</f>
        <v>0</v>
      </c>
      <c r="AL42" s="68">
        <f>SUM(AL43+AL44+AL50+AL51)</f>
        <v>0</v>
      </c>
      <c r="AM42" s="68">
        <f>SUM(AM43+AM44+AM50+AM51)</f>
        <v>0</v>
      </c>
      <c r="AN42" s="52"/>
    </row>
    <row r="43" s="61" customFormat="1" ht="24" customHeight="1" spans="1:40">
      <c r="A43" s="6"/>
      <c r="B43" s="70" t="s">
        <v>22</v>
      </c>
      <c r="C43" s="70" t="s">
        <v>22</v>
      </c>
      <c r="D43" s="71"/>
      <c r="E43" s="71" t="s">
        <v>204</v>
      </c>
      <c r="F43" s="72">
        <f t="shared" ref="F43:F51" si="64">G43+Q43+AA43</f>
        <v>0.09</v>
      </c>
      <c r="G43" s="72">
        <f t="shared" ref="G43:G51" si="65">H43+K43+N43</f>
        <v>0.09</v>
      </c>
      <c r="H43" s="72">
        <f t="shared" ref="H43:H51" si="66">I43+J43</f>
        <v>0.09</v>
      </c>
      <c r="I43" s="96">
        <v>0.09</v>
      </c>
      <c r="J43" s="96"/>
      <c r="K43" s="72">
        <f>L43+M43</f>
        <v>0</v>
      </c>
      <c r="L43" s="96"/>
      <c r="M43" s="96"/>
      <c r="N43" s="72">
        <f>O43+P43</f>
        <v>0</v>
      </c>
      <c r="O43" s="96"/>
      <c r="P43" s="97"/>
      <c r="Q43" s="68">
        <f>R43+U43+X43</f>
        <v>0</v>
      </c>
      <c r="R43" s="68">
        <f>S43+T43</f>
        <v>0</v>
      </c>
      <c r="S43" s="100"/>
      <c r="T43" s="100"/>
      <c r="U43" s="68">
        <f>V43+W43</f>
        <v>0</v>
      </c>
      <c r="V43" s="100"/>
      <c r="W43" s="100"/>
      <c r="X43" s="68">
        <f>Y43+Z43</f>
        <v>0</v>
      </c>
      <c r="Y43" s="100"/>
      <c r="Z43" s="100"/>
      <c r="AA43" s="68">
        <f>AB43+AE43+AH43+AK43</f>
        <v>0</v>
      </c>
      <c r="AB43" s="68">
        <f>AC43+AD43</f>
        <v>0</v>
      </c>
      <c r="AC43" s="100"/>
      <c r="AD43" s="100"/>
      <c r="AE43" s="68">
        <f>AF43+AG43</f>
        <v>0</v>
      </c>
      <c r="AF43" s="100"/>
      <c r="AG43" s="100"/>
      <c r="AH43" s="68">
        <f>AI43+AJ43</f>
        <v>0</v>
      </c>
      <c r="AI43" s="100"/>
      <c r="AJ43" s="104"/>
      <c r="AK43" s="72">
        <f>AL43+AM43</f>
        <v>0</v>
      </c>
      <c r="AL43" s="96"/>
      <c r="AM43" s="96"/>
      <c r="AN43" s="52"/>
    </row>
    <row r="44" s="61" customFormat="1" ht="24" customHeight="1" spans="2:40">
      <c r="B44" s="67" t="s">
        <v>22</v>
      </c>
      <c r="C44" s="67" t="s">
        <v>22</v>
      </c>
      <c r="D44" s="69"/>
      <c r="E44" s="69" t="s">
        <v>205</v>
      </c>
      <c r="F44" s="68">
        <f>G44+Q44+AA44</f>
        <v>347.95</v>
      </c>
      <c r="G44" s="68">
        <f>H44+K44+N44</f>
        <v>347.46</v>
      </c>
      <c r="H44" s="68">
        <f>I44+J44</f>
        <v>347.46</v>
      </c>
      <c r="I44" s="68">
        <f>SUM(I45+I46+I47+I48+I49)</f>
        <v>347.46</v>
      </c>
      <c r="J44" s="68"/>
      <c r="K44" s="68">
        <f>L44+M44</f>
        <v>0</v>
      </c>
      <c r="L44" s="68">
        <f t="shared" ref="L44:P44" si="67">SUM(L45:L46)</f>
        <v>0</v>
      </c>
      <c r="M44" s="68">
        <f>SUM(M45:M46)</f>
        <v>0</v>
      </c>
      <c r="N44" s="68">
        <f>O44+P44</f>
        <v>0</v>
      </c>
      <c r="O44" s="68">
        <f>SUM(O45:O46)</f>
        <v>0</v>
      </c>
      <c r="P44" s="88">
        <f>SUM(P45:P46)</f>
        <v>0</v>
      </c>
      <c r="Q44" s="68">
        <f>R44+U44+X44</f>
        <v>0</v>
      </c>
      <c r="R44" s="68">
        <f>S44+T44</f>
        <v>0</v>
      </c>
      <c r="S44" s="68">
        <f t="shared" ref="S44:W44" si="68">SUM(S45:S46)</f>
        <v>0</v>
      </c>
      <c r="T44" s="68">
        <f>SUM(T45:T46)</f>
        <v>0</v>
      </c>
      <c r="U44" s="68">
        <f>V44+W44</f>
        <v>0</v>
      </c>
      <c r="V44" s="68">
        <f>SUM(V45:V46)</f>
        <v>0</v>
      </c>
      <c r="W44" s="68">
        <f>SUM(W45:W46)</f>
        <v>0</v>
      </c>
      <c r="X44" s="68">
        <f>Y44+Z44</f>
        <v>0</v>
      </c>
      <c r="Y44" s="68">
        <f t="shared" ref="Y44:AD44" si="69">SUM(Y45:Y46)</f>
        <v>0</v>
      </c>
      <c r="Z44" s="68">
        <f>SUM(Z45:Z46)</f>
        <v>0</v>
      </c>
      <c r="AA44" s="68">
        <f>AB44+AE44+AH44+AK44</f>
        <v>0.49</v>
      </c>
      <c r="AB44" s="68">
        <f>AC44+AD44</f>
        <v>0.49</v>
      </c>
      <c r="AC44" s="68">
        <f>SUM(AC45:AC46)</f>
        <v>0.49</v>
      </c>
      <c r="AD44" s="68">
        <f>SUM(AD45:AD46)</f>
        <v>0</v>
      </c>
      <c r="AE44" s="68">
        <f>AF44+AG44</f>
        <v>0</v>
      </c>
      <c r="AF44" s="68">
        <f t="shared" ref="AF44:AJ44" si="70">SUM(AF45:AF46)</f>
        <v>0</v>
      </c>
      <c r="AG44" s="68">
        <f>SUM(AG45:AG46)</f>
        <v>0</v>
      </c>
      <c r="AH44" s="68">
        <f>AI44+AJ44</f>
        <v>0</v>
      </c>
      <c r="AI44" s="68">
        <f t="shared" ref="AI44:AM44" si="71">SUM(AI45:AI46)</f>
        <v>0</v>
      </c>
      <c r="AJ44" s="88">
        <f>SUM(AJ45:AJ46)</f>
        <v>0</v>
      </c>
      <c r="AK44" s="68">
        <f>AL44+AM44</f>
        <v>0</v>
      </c>
      <c r="AL44" s="68">
        <f>SUM(AL45+AL46+AL47+AL48)</f>
        <v>0</v>
      </c>
      <c r="AM44" s="68">
        <f>SUM(AM45:AM46)</f>
        <v>0</v>
      </c>
      <c r="AN44" s="52"/>
    </row>
    <row r="45" s="61" customFormat="1" ht="24" customHeight="1" spans="1:40">
      <c r="A45" s="6"/>
      <c r="B45" s="76" t="s">
        <v>206</v>
      </c>
      <c r="C45" s="76" t="s">
        <v>97</v>
      </c>
      <c r="D45" s="77" t="s">
        <v>72</v>
      </c>
      <c r="E45" s="77" t="s">
        <v>207</v>
      </c>
      <c r="F45" s="78">
        <f>G45+Q45+AA45</f>
        <v>14.02</v>
      </c>
      <c r="G45" s="78">
        <f>H45+K45+N45</f>
        <v>14.02</v>
      </c>
      <c r="H45" s="78">
        <f>I45+J45</f>
        <v>14.02</v>
      </c>
      <c r="I45" s="98">
        <v>14.02</v>
      </c>
      <c r="J45" s="98"/>
      <c r="K45" s="78">
        <f>L45+M45</f>
        <v>0</v>
      </c>
      <c r="L45" s="98"/>
      <c r="M45" s="98"/>
      <c r="N45" s="78">
        <f>O45+P45</f>
        <v>0</v>
      </c>
      <c r="O45" s="98"/>
      <c r="P45" s="99"/>
      <c r="Q45" s="68">
        <f>R45+U45+X45</f>
        <v>0</v>
      </c>
      <c r="R45" s="68">
        <f>S45+T45</f>
        <v>0</v>
      </c>
      <c r="S45" s="89"/>
      <c r="T45" s="89"/>
      <c r="U45" s="68">
        <f>V45+W45</f>
        <v>0</v>
      </c>
      <c r="V45" s="89"/>
      <c r="W45" s="89"/>
      <c r="X45" s="68">
        <f>Y45+Z45</f>
        <v>0</v>
      </c>
      <c r="Y45" s="89"/>
      <c r="Z45" s="89"/>
      <c r="AA45" s="68">
        <f>AB45+AE45+AH45+AK45</f>
        <v>0</v>
      </c>
      <c r="AB45" s="68">
        <f>AC45+AD45</f>
        <v>0</v>
      </c>
      <c r="AC45" s="89"/>
      <c r="AD45" s="89"/>
      <c r="AE45" s="68">
        <f>AF45+AG45</f>
        <v>0</v>
      </c>
      <c r="AF45" s="89"/>
      <c r="AG45" s="89"/>
      <c r="AH45" s="68">
        <f>AI45+AJ45</f>
        <v>0</v>
      </c>
      <c r="AI45" s="89"/>
      <c r="AJ45" s="90"/>
      <c r="AK45" s="68">
        <f>AL45+AM45</f>
        <v>0</v>
      </c>
      <c r="AL45" s="89"/>
      <c r="AM45" s="89"/>
      <c r="AN45" s="52"/>
    </row>
    <row r="46" s="61" customFormat="1" ht="24" customHeight="1" spans="1:40">
      <c r="A46" s="6"/>
      <c r="B46" s="67" t="s">
        <v>206</v>
      </c>
      <c r="C46" s="67" t="s">
        <v>97</v>
      </c>
      <c r="D46" s="69" t="s">
        <v>72</v>
      </c>
      <c r="E46" s="69" t="s">
        <v>208</v>
      </c>
      <c r="F46" s="68">
        <f>G46+Q46+AA46</f>
        <v>4.45</v>
      </c>
      <c r="G46" s="68">
        <f>H46+K46+N46</f>
        <v>3.96</v>
      </c>
      <c r="H46" s="68">
        <f>I46+J46</f>
        <v>3.96</v>
      </c>
      <c r="I46" s="68">
        <v>3.96</v>
      </c>
      <c r="J46" s="89"/>
      <c r="K46" s="68">
        <f>L46+M46</f>
        <v>0</v>
      </c>
      <c r="L46" s="89"/>
      <c r="M46" s="89"/>
      <c r="N46" s="68">
        <f>O46+P46</f>
        <v>0</v>
      </c>
      <c r="O46" s="89"/>
      <c r="P46" s="90"/>
      <c r="Q46" s="68">
        <f>R46+U46+X46</f>
        <v>0</v>
      </c>
      <c r="R46" s="68">
        <f>S46+T46</f>
        <v>0</v>
      </c>
      <c r="S46" s="89"/>
      <c r="T46" s="89"/>
      <c r="U46" s="68">
        <f>V46+W46</f>
        <v>0</v>
      </c>
      <c r="V46" s="89"/>
      <c r="W46" s="89"/>
      <c r="X46" s="68">
        <f>Y46+Z46</f>
        <v>0</v>
      </c>
      <c r="Y46" s="89"/>
      <c r="Z46" s="89"/>
      <c r="AA46" s="68">
        <f>AB46+AE46+AH46+AK46</f>
        <v>0.49</v>
      </c>
      <c r="AB46" s="68">
        <f>AC46+AD46</f>
        <v>0.49</v>
      </c>
      <c r="AC46" s="68">
        <v>0.49</v>
      </c>
      <c r="AD46" s="89"/>
      <c r="AE46" s="68">
        <f>AF46+AG46</f>
        <v>0</v>
      </c>
      <c r="AF46" s="89"/>
      <c r="AG46" s="89"/>
      <c r="AH46" s="68">
        <f>AI46+AJ46</f>
        <v>0</v>
      </c>
      <c r="AI46" s="89"/>
      <c r="AJ46" s="90"/>
      <c r="AK46" s="68">
        <f>AL46+AM46</f>
        <v>0</v>
      </c>
      <c r="AL46" s="89"/>
      <c r="AM46" s="89"/>
      <c r="AN46" s="52"/>
    </row>
    <row r="47" s="61" customFormat="1" ht="24" customHeight="1" spans="1:40">
      <c r="A47" s="44"/>
      <c r="B47" s="67"/>
      <c r="C47" s="67"/>
      <c r="D47" s="69"/>
      <c r="E47" s="79" t="s">
        <v>209</v>
      </c>
      <c r="F47" s="68">
        <f>G47+Q47+AA47</f>
        <v>2.19</v>
      </c>
      <c r="G47" s="68">
        <f>H47+K47+N47</f>
        <v>2.19</v>
      </c>
      <c r="H47" s="68">
        <f>I47+J47</f>
        <v>2.19</v>
      </c>
      <c r="I47" s="89">
        <v>2.19</v>
      </c>
      <c r="J47" s="89"/>
      <c r="K47" s="68"/>
      <c r="L47" s="89"/>
      <c r="M47" s="89"/>
      <c r="N47" s="68"/>
      <c r="O47" s="89"/>
      <c r="P47" s="90"/>
      <c r="Q47" s="68"/>
      <c r="R47" s="68"/>
      <c r="S47" s="89"/>
      <c r="T47" s="89"/>
      <c r="U47" s="68"/>
      <c r="V47" s="89"/>
      <c r="W47" s="89"/>
      <c r="X47" s="68"/>
      <c r="Y47" s="89"/>
      <c r="Z47" s="89"/>
      <c r="AA47" s="68"/>
      <c r="AB47" s="68"/>
      <c r="AC47" s="89">
        <v>0.26</v>
      </c>
      <c r="AD47" s="89"/>
      <c r="AE47" s="68"/>
      <c r="AF47" s="89"/>
      <c r="AG47" s="89"/>
      <c r="AH47" s="68"/>
      <c r="AI47" s="89"/>
      <c r="AJ47" s="90"/>
      <c r="AK47" s="68"/>
      <c r="AL47" s="89"/>
      <c r="AM47" s="89"/>
      <c r="AN47" s="52"/>
    </row>
    <row r="48" s="61" customFormat="1" ht="24" customHeight="1" spans="1:40">
      <c r="A48" s="44"/>
      <c r="B48" s="67"/>
      <c r="C48" s="67"/>
      <c r="D48" s="69"/>
      <c r="E48" s="79" t="s">
        <v>210</v>
      </c>
      <c r="F48" s="68">
        <f>G48+Q48+AA48</f>
        <v>23.62</v>
      </c>
      <c r="G48" s="68">
        <f>H48+K48+N48</f>
        <v>23.62</v>
      </c>
      <c r="H48" s="68">
        <f>I48+J48</f>
        <v>23.62</v>
      </c>
      <c r="I48" s="89">
        <v>23.62</v>
      </c>
      <c r="J48" s="89"/>
      <c r="K48" s="68"/>
      <c r="L48" s="89"/>
      <c r="M48" s="89"/>
      <c r="N48" s="68"/>
      <c r="O48" s="89"/>
      <c r="P48" s="90"/>
      <c r="Q48" s="68"/>
      <c r="R48" s="68"/>
      <c r="S48" s="89"/>
      <c r="T48" s="89"/>
      <c r="U48" s="68"/>
      <c r="V48" s="89"/>
      <c r="W48" s="89"/>
      <c r="X48" s="68"/>
      <c r="Y48" s="89"/>
      <c r="Z48" s="89"/>
      <c r="AA48" s="68"/>
      <c r="AB48" s="68"/>
      <c r="AC48" s="89"/>
      <c r="AD48" s="89"/>
      <c r="AE48" s="68"/>
      <c r="AF48" s="89"/>
      <c r="AG48" s="89"/>
      <c r="AH48" s="68"/>
      <c r="AI48" s="89"/>
      <c r="AJ48" s="90"/>
      <c r="AK48" s="68"/>
      <c r="AL48" s="89"/>
      <c r="AM48" s="89"/>
      <c r="AN48" s="52"/>
    </row>
    <row r="49" s="61" customFormat="1" ht="24" customHeight="1" spans="1:40">
      <c r="A49" s="44"/>
      <c r="B49" s="67"/>
      <c r="C49" s="67"/>
      <c r="D49" s="69"/>
      <c r="E49" s="80" t="s">
        <v>211</v>
      </c>
      <c r="F49" s="68">
        <f>G49+Q49+AA49</f>
        <v>303.67</v>
      </c>
      <c r="G49" s="68">
        <f>H49+K49+N49</f>
        <v>303.67</v>
      </c>
      <c r="H49" s="68">
        <f>I49+J49</f>
        <v>303.67</v>
      </c>
      <c r="I49" s="89">
        <v>303.67</v>
      </c>
      <c r="J49" s="89"/>
      <c r="K49" s="68"/>
      <c r="L49" s="89"/>
      <c r="M49" s="89"/>
      <c r="N49" s="68"/>
      <c r="O49" s="89"/>
      <c r="P49" s="90"/>
      <c r="Q49" s="68"/>
      <c r="R49" s="68"/>
      <c r="S49" s="89"/>
      <c r="T49" s="89"/>
      <c r="U49" s="68"/>
      <c r="V49" s="89"/>
      <c r="W49" s="89"/>
      <c r="X49" s="68"/>
      <c r="Y49" s="89"/>
      <c r="Z49" s="89"/>
      <c r="AA49" s="68"/>
      <c r="AB49" s="68"/>
      <c r="AC49" s="89">
        <v>134.36</v>
      </c>
      <c r="AD49" s="89"/>
      <c r="AE49" s="68"/>
      <c r="AF49" s="89"/>
      <c r="AG49" s="89"/>
      <c r="AH49" s="68"/>
      <c r="AI49" s="89"/>
      <c r="AJ49" s="90"/>
      <c r="AK49" s="68"/>
      <c r="AL49" s="89"/>
      <c r="AM49" s="89"/>
      <c r="AN49" s="52"/>
    </row>
    <row r="50" s="61" customFormat="1" ht="24" customHeight="1" spans="2:40">
      <c r="B50" s="67" t="s">
        <v>22</v>
      </c>
      <c r="C50" s="67" t="s">
        <v>22</v>
      </c>
      <c r="D50" s="69"/>
      <c r="E50" s="69" t="s">
        <v>212</v>
      </c>
      <c r="F50" s="68">
        <f>G50+Q50+AA50</f>
        <v>0.1</v>
      </c>
      <c r="G50" s="68">
        <f>H50+K50+N50</f>
        <v>0.1</v>
      </c>
      <c r="H50" s="68">
        <f>I50+J50</f>
        <v>0.1</v>
      </c>
      <c r="I50" s="89">
        <v>0.1</v>
      </c>
      <c r="J50" s="89"/>
      <c r="K50" s="68">
        <f>L50+M50</f>
        <v>0</v>
      </c>
      <c r="L50" s="89"/>
      <c r="M50" s="89"/>
      <c r="N50" s="68">
        <f>O50+P50</f>
        <v>0</v>
      </c>
      <c r="O50" s="89"/>
      <c r="P50" s="90"/>
      <c r="Q50" s="68">
        <f>R50+U50+X50</f>
        <v>0</v>
      </c>
      <c r="R50" s="68">
        <f>S50+T50</f>
        <v>0</v>
      </c>
      <c r="S50" s="89"/>
      <c r="T50" s="89"/>
      <c r="U50" s="68">
        <f>V50+W50</f>
        <v>0</v>
      </c>
      <c r="V50" s="89"/>
      <c r="W50" s="89"/>
      <c r="X50" s="68">
        <f>Y50+Z50</f>
        <v>0</v>
      </c>
      <c r="Y50" s="89"/>
      <c r="Z50" s="89"/>
      <c r="AA50" s="68">
        <f>AB50+AE50+AH50+AK50</f>
        <v>0</v>
      </c>
      <c r="AB50" s="68">
        <f>AC50+AD50</f>
        <v>0</v>
      </c>
      <c r="AC50" s="89"/>
      <c r="AD50" s="89"/>
      <c r="AE50" s="68">
        <f>AF50+AG50</f>
        <v>0</v>
      </c>
      <c r="AF50" s="89"/>
      <c r="AG50" s="89"/>
      <c r="AH50" s="68">
        <f>AI50+AJ50</f>
        <v>0</v>
      </c>
      <c r="AI50" s="89"/>
      <c r="AJ50" s="90"/>
      <c r="AK50" s="68">
        <f>AL50+AM50</f>
        <v>0</v>
      </c>
      <c r="AL50" s="89"/>
      <c r="AM50" s="89"/>
      <c r="AN50" s="52"/>
    </row>
    <row r="51" s="61" customFormat="1" ht="24" customHeight="1" spans="1:40">
      <c r="A51" s="44"/>
      <c r="B51" s="67"/>
      <c r="C51" s="67"/>
      <c r="D51" s="69"/>
      <c r="E51" s="79" t="s">
        <v>213</v>
      </c>
      <c r="F51" s="68">
        <f>G51+Q51+AA51</f>
        <v>14.52</v>
      </c>
      <c r="G51" s="68">
        <f>H51+K51+N51</f>
        <v>14.52</v>
      </c>
      <c r="H51" s="68">
        <f>I51+J51</f>
        <v>14.52</v>
      </c>
      <c r="I51" s="89">
        <v>14.52</v>
      </c>
      <c r="J51" s="89"/>
      <c r="K51" s="68"/>
      <c r="L51" s="89"/>
      <c r="M51" s="89"/>
      <c r="N51" s="68"/>
      <c r="O51" s="89"/>
      <c r="P51" s="90"/>
      <c r="Q51" s="68"/>
      <c r="R51" s="68"/>
      <c r="S51" s="89"/>
      <c r="T51" s="89"/>
      <c r="U51" s="68"/>
      <c r="V51" s="89"/>
      <c r="W51" s="89"/>
      <c r="X51" s="68"/>
      <c r="Y51" s="89"/>
      <c r="Z51" s="89"/>
      <c r="AA51" s="68"/>
      <c r="AB51" s="68"/>
      <c r="AC51" s="89"/>
      <c r="AD51" s="89"/>
      <c r="AE51" s="68"/>
      <c r="AF51" s="89"/>
      <c r="AG51" s="89"/>
      <c r="AH51" s="68"/>
      <c r="AI51" s="89"/>
      <c r="AJ51" s="90"/>
      <c r="AK51" s="68"/>
      <c r="AL51" s="89"/>
      <c r="AM51" s="89"/>
      <c r="AN51" s="52"/>
    </row>
    <row r="52" s="61" customFormat="1" ht="24" customHeight="1" spans="1:40">
      <c r="A52" s="44"/>
      <c r="B52" s="81">
        <v>399</v>
      </c>
      <c r="C52" s="82" t="s">
        <v>22</v>
      </c>
      <c r="D52" s="83">
        <v>502001</v>
      </c>
      <c r="E52" s="83" t="s">
        <v>214</v>
      </c>
      <c r="F52" s="68">
        <f>F53</f>
        <v>46.5</v>
      </c>
      <c r="G52" s="68">
        <f t="shared" ref="G52:AM52" si="72">G53</f>
        <v>46.5</v>
      </c>
      <c r="H52" s="68">
        <f>H53</f>
        <v>46.5</v>
      </c>
      <c r="I52" s="68">
        <f>I53</f>
        <v>46.5</v>
      </c>
      <c r="J52" s="68">
        <f>J53</f>
        <v>0</v>
      </c>
      <c r="K52" s="68">
        <f>K53</f>
        <v>0</v>
      </c>
      <c r="L52" s="68">
        <f>L53</f>
        <v>0</v>
      </c>
      <c r="M52" s="68">
        <f>M53</f>
        <v>0</v>
      </c>
      <c r="N52" s="68">
        <f>N53</f>
        <v>0</v>
      </c>
      <c r="O52" s="68">
        <f>O53</f>
        <v>0</v>
      </c>
      <c r="P52" s="88">
        <f>P53</f>
        <v>0</v>
      </c>
      <c r="Q52" s="68">
        <f>Q53</f>
        <v>0</v>
      </c>
      <c r="R52" s="68">
        <f>R53</f>
        <v>0</v>
      </c>
      <c r="S52" s="68">
        <f>S53</f>
        <v>0</v>
      </c>
      <c r="T52" s="68">
        <f>T53</f>
        <v>0</v>
      </c>
      <c r="U52" s="68">
        <f>U53</f>
        <v>0</v>
      </c>
      <c r="V52" s="68">
        <f>V53</f>
        <v>0</v>
      </c>
      <c r="W52" s="68">
        <f>W53</f>
        <v>0</v>
      </c>
      <c r="X52" s="68">
        <f>X53</f>
        <v>0</v>
      </c>
      <c r="Y52" s="68">
        <f>Y53</f>
        <v>0</v>
      </c>
      <c r="Z52" s="68">
        <f>Z53</f>
        <v>0</v>
      </c>
      <c r="AA52" s="68">
        <f>AA53</f>
        <v>0</v>
      </c>
      <c r="AB52" s="68">
        <f>AB53</f>
        <v>0</v>
      </c>
      <c r="AC52" s="68">
        <f>AC53</f>
        <v>0</v>
      </c>
      <c r="AD52" s="68">
        <f>AD53</f>
        <v>0</v>
      </c>
      <c r="AE52" s="68">
        <f>AE53</f>
        <v>0</v>
      </c>
      <c r="AF52" s="68">
        <f>AF53</f>
        <v>0</v>
      </c>
      <c r="AG52" s="68">
        <f>AG53</f>
        <v>0</v>
      </c>
      <c r="AH52" s="68">
        <f>AH53</f>
        <v>0</v>
      </c>
      <c r="AI52" s="68">
        <f>AI53</f>
        <v>0</v>
      </c>
      <c r="AJ52" s="88">
        <f>AJ53</f>
        <v>0</v>
      </c>
      <c r="AK52" s="72">
        <f>AK53</f>
        <v>0</v>
      </c>
      <c r="AL52" s="72">
        <f>AL53</f>
        <v>0</v>
      </c>
      <c r="AM52" s="72">
        <f>AM53</f>
        <v>0</v>
      </c>
      <c r="AN52" s="52"/>
    </row>
    <row r="53" s="61" customFormat="1" ht="24" customHeight="1" spans="1:40">
      <c r="A53" s="44"/>
      <c r="B53" s="81">
        <v>399</v>
      </c>
      <c r="C53" s="82" t="s">
        <v>215</v>
      </c>
      <c r="D53" s="83">
        <v>502001</v>
      </c>
      <c r="E53" s="83" t="s">
        <v>216</v>
      </c>
      <c r="F53" s="68">
        <f>G53+Q53+AA53</f>
        <v>46.5</v>
      </c>
      <c r="G53" s="68">
        <f>H53+K53+N53</f>
        <v>46.5</v>
      </c>
      <c r="H53" s="68">
        <f>I53+J53</f>
        <v>46.5</v>
      </c>
      <c r="I53" s="89">
        <v>46.5</v>
      </c>
      <c r="J53" s="89"/>
      <c r="K53" s="68">
        <f>L53+M53</f>
        <v>0</v>
      </c>
      <c r="L53" s="89"/>
      <c r="M53" s="89"/>
      <c r="N53" s="68">
        <f>O53+P53</f>
        <v>0</v>
      </c>
      <c r="O53" s="89"/>
      <c r="P53" s="90"/>
      <c r="Q53" s="68">
        <f>R53+U53+X53</f>
        <v>0</v>
      </c>
      <c r="R53" s="68">
        <f>S53+T53</f>
        <v>0</v>
      </c>
      <c r="S53" s="89"/>
      <c r="T53" s="89"/>
      <c r="U53" s="68">
        <f>V53+W53</f>
        <v>0</v>
      </c>
      <c r="V53" s="89"/>
      <c r="W53" s="89"/>
      <c r="X53" s="68">
        <f>Y53+Z53</f>
        <v>0</v>
      </c>
      <c r="Y53" s="89"/>
      <c r="Z53" s="89"/>
      <c r="AA53" s="68">
        <f>AB53+AE53+AH53+AK53</f>
        <v>0</v>
      </c>
      <c r="AB53" s="68">
        <f>AC53+AD53</f>
        <v>0</v>
      </c>
      <c r="AC53" s="89"/>
      <c r="AD53" s="89"/>
      <c r="AE53" s="68">
        <f>AF53+AG53</f>
        <v>0</v>
      </c>
      <c r="AF53" s="89"/>
      <c r="AG53" s="89"/>
      <c r="AH53" s="68"/>
      <c r="AI53" s="89"/>
      <c r="AJ53" s="90"/>
      <c r="AK53" s="68"/>
      <c r="AL53" s="89"/>
      <c r="AM53" s="89"/>
      <c r="AN53" s="52"/>
    </row>
    <row r="54" s="61" customFormat="1" ht="11.25"/>
    <row r="55" s="61" customFormat="1" ht="11.25"/>
    <row r="56" s="61" customFormat="1" ht="11.25"/>
    <row r="57" s="61" customFormat="1" ht="11.25"/>
    <row r="58" s="61" customFormat="1" ht="11.25"/>
    <row r="59" s="61" customFormat="1" ht="11.25"/>
    <row r="60" s="61" customFormat="1" ht="11.25"/>
    <row r="61" s="61" customFormat="1" ht="11.25"/>
    <row r="62" s="61" customFormat="1" ht="11.25"/>
    <row r="63" s="61" customFormat="1" ht="11.25"/>
    <row r="64" s="61" customFormat="1" ht="11.25"/>
    <row r="65" s="61" customFormat="1" ht="11.25"/>
    <row r="66" s="61" customFormat="1" ht="11.25"/>
    <row r="67" s="61" customFormat="1" ht="11.25"/>
    <row r="68" s="61" customFormat="1" ht="11.25"/>
    <row r="69" s="61" customFormat="1" ht="11.25"/>
    <row r="70" s="61" customFormat="1" ht="11.25"/>
    <row r="71" s="61" customFormat="1" ht="11.25"/>
    <row r="72" s="61" customFormat="1" ht="11.25"/>
    <row r="73" s="61" customFormat="1" ht="11.25"/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5:A46"/>
    <mergeCell ref="D5:D6"/>
    <mergeCell ref="E5:E6"/>
    <mergeCell ref="F4:F6"/>
    <mergeCell ref="G5:G6"/>
    <mergeCell ref="Q5:Q6"/>
    <mergeCell ref="AA5:AA6"/>
  </mergeCells>
  <pageMargins left="0" right="0" top="0.660416666666667" bottom="0.266666666666667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"/>
  <sheetViews>
    <sheetView workbookViewId="0">
      <pane ySplit="6" topLeftCell="A9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7.25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217</v>
      </c>
      <c r="H1" s="21"/>
      <c r="I1" s="21"/>
      <c r="J1" s="24"/>
    </row>
    <row r="2" ht="22.8" customHeight="1" spans="1:10">
      <c r="A2" s="1"/>
      <c r="B2" s="3" t="s">
        <v>218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4"/>
      <c r="I3" s="34" t="s">
        <v>5</v>
      </c>
      <c r="J3" s="24"/>
    </row>
    <row r="4" ht="25" customHeight="1" spans="1:10">
      <c r="A4" s="35"/>
      <c r="B4" s="7" t="s">
        <v>8</v>
      </c>
      <c r="C4" s="7"/>
      <c r="D4" s="7"/>
      <c r="E4" s="7"/>
      <c r="F4" s="7"/>
      <c r="G4" s="7" t="s">
        <v>58</v>
      </c>
      <c r="H4" s="30" t="s">
        <v>158</v>
      </c>
      <c r="I4" s="30" t="s">
        <v>160</v>
      </c>
      <c r="J4" s="52"/>
    </row>
    <row r="5" ht="25" customHeight="1" spans="1:10">
      <c r="A5" s="35"/>
      <c r="B5" s="7" t="s">
        <v>80</v>
      </c>
      <c r="C5" s="7"/>
      <c r="D5" s="7"/>
      <c r="E5" s="7" t="s">
        <v>69</v>
      </c>
      <c r="F5" s="7" t="s">
        <v>70</v>
      </c>
      <c r="G5" s="7"/>
      <c r="H5" s="30"/>
      <c r="I5" s="30"/>
      <c r="J5" s="52"/>
    </row>
    <row r="6" ht="2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30"/>
      <c r="I6" s="30"/>
      <c r="J6" s="25"/>
    </row>
    <row r="7" ht="25" customHeight="1" spans="1:10">
      <c r="A7" s="9"/>
      <c r="B7" s="10"/>
      <c r="C7" s="10"/>
      <c r="D7" s="10"/>
      <c r="E7" s="10"/>
      <c r="F7" s="10" t="s">
        <v>71</v>
      </c>
      <c r="G7" s="31">
        <f t="shared" ref="G7:I7" si="0">G8</f>
        <v>1856.86</v>
      </c>
      <c r="H7" s="31">
        <f>H8</f>
        <v>1491.36</v>
      </c>
      <c r="I7" s="31">
        <f>I8</f>
        <v>365.5</v>
      </c>
      <c r="J7" s="26"/>
    </row>
    <row r="8" ht="25" customHeight="1" spans="1:10">
      <c r="A8" s="8"/>
      <c r="B8" s="13"/>
      <c r="C8" s="13"/>
      <c r="D8" s="13"/>
      <c r="E8" s="13"/>
      <c r="F8" s="13" t="s">
        <v>22</v>
      </c>
      <c r="G8" s="16">
        <f t="shared" ref="G8:I8" si="1">G9</f>
        <v>1856.86</v>
      </c>
      <c r="H8" s="16">
        <f>H9</f>
        <v>1491.36</v>
      </c>
      <c r="I8" s="16">
        <f>I9</f>
        <v>365.5</v>
      </c>
      <c r="J8" s="24"/>
    </row>
    <row r="9" ht="25" customHeight="1" spans="1:10">
      <c r="A9" s="8"/>
      <c r="B9" s="13"/>
      <c r="C9" s="13"/>
      <c r="D9" s="13"/>
      <c r="E9" s="13"/>
      <c r="F9" s="13" t="s">
        <v>219</v>
      </c>
      <c r="G9" s="16">
        <f t="shared" ref="G9:I9" si="2">SUM(G10:G22)</f>
        <v>1856.86</v>
      </c>
      <c r="H9" s="16">
        <f>SUM(H10:H22)</f>
        <v>1491.36</v>
      </c>
      <c r="I9" s="16">
        <f>SUM(I10:I22)</f>
        <v>365.5</v>
      </c>
      <c r="J9" s="24"/>
    </row>
    <row r="10" ht="25" customHeight="1" spans="1:10">
      <c r="A10" s="8"/>
      <c r="B10" s="13" t="s">
        <v>84</v>
      </c>
      <c r="C10" s="13" t="s">
        <v>85</v>
      </c>
      <c r="D10" s="13" t="s">
        <v>86</v>
      </c>
      <c r="E10" s="13" t="s">
        <v>220</v>
      </c>
      <c r="F10" s="13" t="s">
        <v>87</v>
      </c>
      <c r="G10" s="16">
        <f>H10+I10</f>
        <v>652.07</v>
      </c>
      <c r="H10" s="18">
        <v>622.95</v>
      </c>
      <c r="I10" s="18">
        <v>29.12</v>
      </c>
      <c r="J10" s="25"/>
    </row>
    <row r="11" ht="25" customHeight="1" spans="1:10">
      <c r="A11" s="8"/>
      <c r="B11" s="13" t="s">
        <v>84</v>
      </c>
      <c r="C11" s="13" t="s">
        <v>85</v>
      </c>
      <c r="D11" s="13" t="s">
        <v>88</v>
      </c>
      <c r="E11" s="13" t="s">
        <v>220</v>
      </c>
      <c r="F11" s="13" t="s">
        <v>89</v>
      </c>
      <c r="G11" s="16">
        <f t="shared" ref="G11:G22" si="3">H11+I11</f>
        <v>125.66</v>
      </c>
      <c r="H11" s="18">
        <v>125.66</v>
      </c>
      <c r="I11" s="18"/>
      <c r="J11" s="25"/>
    </row>
    <row r="12" ht="25" customHeight="1" spans="1:10">
      <c r="A12" s="8"/>
      <c r="B12" s="55" t="s">
        <v>84</v>
      </c>
      <c r="C12" s="55" t="s">
        <v>90</v>
      </c>
      <c r="D12" s="55" t="s">
        <v>91</v>
      </c>
      <c r="E12" s="55" t="s">
        <v>220</v>
      </c>
      <c r="F12" s="55" t="s">
        <v>92</v>
      </c>
      <c r="G12" s="56">
        <f>H12+I12</f>
        <v>14.02</v>
      </c>
      <c r="H12" s="57">
        <v>14.02</v>
      </c>
      <c r="I12" s="57"/>
      <c r="J12" s="25"/>
    </row>
    <row r="13" ht="25" customHeight="1" spans="1:10">
      <c r="A13" s="8"/>
      <c r="B13" s="13" t="s">
        <v>84</v>
      </c>
      <c r="C13" s="13" t="s">
        <v>93</v>
      </c>
      <c r="D13" s="13" t="s">
        <v>94</v>
      </c>
      <c r="E13" s="13" t="s">
        <v>220</v>
      </c>
      <c r="F13" s="13" t="s">
        <v>95</v>
      </c>
      <c r="G13" s="16">
        <f>H13+I13</f>
        <v>12</v>
      </c>
      <c r="H13" s="18">
        <v>12</v>
      </c>
      <c r="I13" s="18"/>
      <c r="J13" s="25"/>
    </row>
    <row r="14" ht="25" customHeight="1" spans="1:10">
      <c r="A14" s="8"/>
      <c r="B14" s="13" t="s">
        <v>96</v>
      </c>
      <c r="C14" s="13" t="s">
        <v>97</v>
      </c>
      <c r="D14" s="13" t="s">
        <v>97</v>
      </c>
      <c r="E14" s="13" t="s">
        <v>220</v>
      </c>
      <c r="F14" s="13" t="s">
        <v>98</v>
      </c>
      <c r="G14" s="16">
        <f>H14+I14</f>
        <v>92.55</v>
      </c>
      <c r="H14" s="18">
        <v>92.55</v>
      </c>
      <c r="I14" s="18"/>
      <c r="J14" s="25"/>
    </row>
    <row r="15" ht="25" customHeight="1" spans="1:10">
      <c r="A15" s="8"/>
      <c r="B15" s="13" t="s">
        <v>99</v>
      </c>
      <c r="C15" s="13" t="s">
        <v>100</v>
      </c>
      <c r="D15" s="13" t="s">
        <v>86</v>
      </c>
      <c r="E15" s="13" t="s">
        <v>220</v>
      </c>
      <c r="F15" s="13" t="s">
        <v>101</v>
      </c>
      <c r="G15" s="16">
        <f>H15+I15</f>
        <v>46.27</v>
      </c>
      <c r="H15" s="18">
        <v>46.27</v>
      </c>
      <c r="I15" s="18"/>
      <c r="J15" s="25"/>
    </row>
    <row r="16" ht="25" customHeight="1" spans="1:10">
      <c r="A16" s="8"/>
      <c r="B16" s="13" t="s">
        <v>99</v>
      </c>
      <c r="C16" s="13" t="s">
        <v>102</v>
      </c>
      <c r="D16" s="13" t="s">
        <v>86</v>
      </c>
      <c r="E16" s="13" t="s">
        <v>220</v>
      </c>
      <c r="F16" s="13" t="s">
        <v>103</v>
      </c>
      <c r="G16" s="16">
        <f>H16+I16</f>
        <v>2.45</v>
      </c>
      <c r="H16" s="18">
        <v>2.19</v>
      </c>
      <c r="I16" s="18">
        <v>0.26</v>
      </c>
      <c r="J16" s="25"/>
    </row>
    <row r="17" ht="25" customHeight="1" spans="1:10">
      <c r="A17" s="8"/>
      <c r="B17" s="13" t="s">
        <v>104</v>
      </c>
      <c r="C17" s="13" t="s">
        <v>105</v>
      </c>
      <c r="D17" s="13" t="s">
        <v>97</v>
      </c>
      <c r="E17" s="13" t="s">
        <v>220</v>
      </c>
      <c r="F17" s="13" t="s">
        <v>106</v>
      </c>
      <c r="G17" s="16">
        <f>H17+I17</f>
        <v>614.67</v>
      </c>
      <c r="H17" s="18">
        <v>480.31</v>
      </c>
      <c r="I17" s="18">
        <v>134.36</v>
      </c>
      <c r="J17" s="25"/>
    </row>
    <row r="18" ht="25" customHeight="1" spans="1:10">
      <c r="A18" s="8"/>
      <c r="B18" s="13" t="s">
        <v>104</v>
      </c>
      <c r="C18" s="13" t="s">
        <v>105</v>
      </c>
      <c r="D18" s="13" t="s">
        <v>91</v>
      </c>
      <c r="E18" s="13" t="s">
        <v>220</v>
      </c>
      <c r="F18" s="13" t="s">
        <v>107</v>
      </c>
      <c r="G18" s="16">
        <f>H18+I18</f>
        <v>51.99</v>
      </c>
      <c r="H18" s="18">
        <v>26</v>
      </c>
      <c r="I18" s="18">
        <v>25.99</v>
      </c>
      <c r="J18" s="25"/>
    </row>
    <row r="19" ht="25" customHeight="1" spans="1:10">
      <c r="A19" s="58"/>
      <c r="B19" s="55" t="s">
        <v>108</v>
      </c>
      <c r="C19" s="55" t="s">
        <v>94</v>
      </c>
      <c r="D19" s="55" t="s">
        <v>86</v>
      </c>
      <c r="E19" s="55" t="s">
        <v>220</v>
      </c>
      <c r="F19" s="55" t="s">
        <v>109</v>
      </c>
      <c r="G19" s="56">
        <f>H19+I19</f>
        <v>69.41</v>
      </c>
      <c r="H19" s="57">
        <v>69.41</v>
      </c>
      <c r="I19" s="57"/>
      <c r="J19" s="25"/>
    </row>
    <row r="20" ht="25" customHeight="1" spans="1:9">
      <c r="A20" s="59"/>
      <c r="B20" s="32">
        <v>211</v>
      </c>
      <c r="C20" s="32" t="s">
        <v>85</v>
      </c>
      <c r="D20" s="32">
        <v>99</v>
      </c>
      <c r="E20" s="13" t="s">
        <v>220</v>
      </c>
      <c r="F20" s="13" t="s">
        <v>110</v>
      </c>
      <c r="G20" s="16">
        <f>H20+I20</f>
        <v>154</v>
      </c>
      <c r="H20" s="60"/>
      <c r="I20" s="18">
        <v>154</v>
      </c>
    </row>
    <row r="21" ht="25" customHeight="1" spans="1:9">
      <c r="A21" s="59"/>
      <c r="B21" s="32" t="s">
        <v>111</v>
      </c>
      <c r="C21" s="32" t="s">
        <v>112</v>
      </c>
      <c r="D21" s="32" t="s">
        <v>94</v>
      </c>
      <c r="E21" s="13" t="s">
        <v>220</v>
      </c>
      <c r="F21" s="13" t="s">
        <v>113</v>
      </c>
      <c r="G21" s="16">
        <f>H21+I21</f>
        <v>11.77</v>
      </c>
      <c r="H21" s="60"/>
      <c r="I21" s="18">
        <v>11.77</v>
      </c>
    </row>
    <row r="22" ht="25" customHeight="1" spans="1:9">
      <c r="A22" s="59"/>
      <c r="B22" s="32" t="s">
        <v>114</v>
      </c>
      <c r="C22" s="32" t="s">
        <v>105</v>
      </c>
      <c r="D22" s="32" t="s">
        <v>91</v>
      </c>
      <c r="E22" s="13" t="s">
        <v>220</v>
      </c>
      <c r="F22" s="13" t="s">
        <v>115</v>
      </c>
      <c r="G22" s="16">
        <f>H22+I22</f>
        <v>10</v>
      </c>
      <c r="H22" s="60"/>
      <c r="I22" s="18">
        <v>10</v>
      </c>
    </row>
    <row r="23" ht="25" customHeight="1" spans="1:1">
      <c r="A23" s="59"/>
    </row>
    <row r="24" ht="25" customHeight="1" spans="1:1">
      <c r="A24" s="59"/>
    </row>
    <row r="25" ht="25" customHeight="1" spans="1:1">
      <c r="A25" s="59"/>
    </row>
    <row r="26" spans="1:1">
      <c r="A26" s="59"/>
    </row>
    <row r="27" spans="1:1">
      <c r="A27" s="59"/>
    </row>
    <row r="28" spans="1:1">
      <c r="A28" s="59"/>
    </row>
    <row r="29" spans="1:1">
      <c r="A29" s="59"/>
    </row>
    <row r="30" spans="1:1">
      <c r="A30" s="59"/>
    </row>
    <row r="31" spans="1:1">
      <c r="A31" s="59"/>
    </row>
    <row r="32" spans="1:1">
      <c r="A32" s="59"/>
    </row>
    <row r="33" spans="1:1">
      <c r="A33" s="59"/>
    </row>
    <row r="34" spans="1:1">
      <c r="A34" s="59"/>
    </row>
    <row r="35" spans="1:1">
      <c r="A35" s="59"/>
    </row>
    <row r="36" spans="1:1">
      <c r="A36" s="59"/>
    </row>
    <row r="37" spans="1:1">
      <c r="A37" s="59"/>
    </row>
    <row r="38" spans="1:1">
      <c r="A38" s="59"/>
    </row>
    <row r="39" spans="1:1">
      <c r="A39" s="59"/>
    </row>
    <row r="40" spans="1:1">
      <c r="A40" s="59"/>
    </row>
    <row r="41" spans="1:1">
      <c r="A41" s="59"/>
    </row>
    <row r="42" spans="1:1">
      <c r="A42" s="59"/>
    </row>
    <row r="43" spans="1:1">
      <c r="A43" s="59"/>
    </row>
    <row r="44" spans="1:1">
      <c r="A44" s="59"/>
    </row>
    <row r="45" spans="1:1">
      <c r="A45" s="59"/>
    </row>
    <row r="46" spans="1:1">
      <c r="A46" s="59"/>
    </row>
    <row r="47" spans="1:1">
      <c r="A47" s="59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1"/>
  <sheetViews>
    <sheetView workbookViewId="0">
      <pane ySplit="6" topLeftCell="A7" activePane="bottomLeft" state="frozen"/>
      <selection/>
      <selection pane="bottomLeft" activeCell="H44" sqref="H44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9.5" customWidth="1"/>
    <col min="9" max="9" width="1.53333333333333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3" t="s">
        <v>221</v>
      </c>
      <c r="I1" s="52"/>
    </row>
    <row r="2" ht="24" customHeight="1" spans="1:9">
      <c r="A2" s="1"/>
      <c r="B2" s="3" t="s">
        <v>222</v>
      </c>
      <c r="C2" s="3"/>
      <c r="D2" s="3"/>
      <c r="E2" s="3"/>
      <c r="F2" s="3"/>
      <c r="G2" s="3"/>
      <c r="H2" s="3"/>
      <c r="I2" s="52"/>
    </row>
    <row r="3" ht="24" customHeight="1" spans="1:9">
      <c r="A3" s="4"/>
      <c r="B3" s="5" t="s">
        <v>4</v>
      </c>
      <c r="C3" s="5"/>
      <c r="D3" s="5"/>
      <c r="E3" s="5"/>
      <c r="G3" s="4"/>
      <c r="H3" s="34" t="s">
        <v>5</v>
      </c>
      <c r="I3" s="52"/>
    </row>
    <row r="4" ht="24" customHeight="1" spans="1:9">
      <c r="A4" s="6"/>
      <c r="B4" s="7" t="s">
        <v>8</v>
      </c>
      <c r="C4" s="7"/>
      <c r="D4" s="7"/>
      <c r="E4" s="7"/>
      <c r="F4" s="7" t="s">
        <v>76</v>
      </c>
      <c r="G4" s="7"/>
      <c r="H4" s="7"/>
      <c r="I4" s="52"/>
    </row>
    <row r="5" ht="24" customHeight="1" spans="1:9">
      <c r="A5" s="6"/>
      <c r="B5" s="30" t="s">
        <v>80</v>
      </c>
      <c r="C5" s="30"/>
      <c r="D5" s="7" t="s">
        <v>69</v>
      </c>
      <c r="E5" s="7" t="s">
        <v>70</v>
      </c>
      <c r="F5" s="7" t="s">
        <v>58</v>
      </c>
      <c r="G5" s="7" t="s">
        <v>223</v>
      </c>
      <c r="H5" s="7" t="s">
        <v>224</v>
      </c>
      <c r="I5" s="52"/>
    </row>
    <row r="6" ht="24" customHeight="1" spans="1:9">
      <c r="A6" s="35"/>
      <c r="B6" s="30" t="s">
        <v>81</v>
      </c>
      <c r="C6" s="30" t="s">
        <v>82</v>
      </c>
      <c r="D6" s="7"/>
      <c r="E6" s="7"/>
      <c r="F6" s="7"/>
      <c r="G6" s="7"/>
      <c r="H6" s="7"/>
      <c r="I6" s="52"/>
    </row>
    <row r="7" ht="24" customHeight="1" spans="1:9">
      <c r="A7" s="6"/>
      <c r="B7" s="36"/>
      <c r="C7" s="36"/>
      <c r="D7" s="10"/>
      <c r="E7" s="10" t="s">
        <v>71</v>
      </c>
      <c r="F7" s="37">
        <f t="shared" ref="F7:H7" si="0">F8</f>
        <v>1681.09</v>
      </c>
      <c r="G7" s="37">
        <f>G8</f>
        <v>1348.8</v>
      </c>
      <c r="H7" s="37">
        <f>H8</f>
        <v>332.29</v>
      </c>
      <c r="I7" s="52"/>
    </row>
    <row r="8" ht="24" customHeight="1" spans="1:9">
      <c r="A8" s="6"/>
      <c r="B8" s="38" t="s">
        <v>22</v>
      </c>
      <c r="C8" s="38" t="s">
        <v>22</v>
      </c>
      <c r="D8" s="39"/>
      <c r="E8" s="39" t="s">
        <v>22</v>
      </c>
      <c r="F8" s="40">
        <f t="shared" ref="F8:H8" si="1">F9</f>
        <v>1681.09</v>
      </c>
      <c r="G8" s="40">
        <f>G9</f>
        <v>1348.8</v>
      </c>
      <c r="H8" s="40">
        <f>H9</f>
        <v>332.29</v>
      </c>
      <c r="I8" s="53"/>
    </row>
    <row r="9" ht="24" customHeight="1" spans="1:9">
      <c r="A9" s="6"/>
      <c r="B9" s="38" t="s">
        <v>22</v>
      </c>
      <c r="C9" s="38" t="s">
        <v>22</v>
      </c>
      <c r="D9" s="41" t="s">
        <v>72</v>
      </c>
      <c r="E9" s="41" t="s">
        <v>73</v>
      </c>
      <c r="F9" s="40">
        <f t="shared" ref="F9:H9" si="2">SUM(F10+F22+F39+F49)</f>
        <v>1681.09</v>
      </c>
      <c r="G9" s="40">
        <f>SUM(G10+G22+G39+G49)</f>
        <v>1348.8</v>
      </c>
      <c r="H9" s="40">
        <f>SUM(H10+H22+H39+H49)</f>
        <v>332.29</v>
      </c>
      <c r="I9" s="52"/>
    </row>
    <row r="10" ht="24" customHeight="1" spans="1:9">
      <c r="A10" s="6"/>
      <c r="B10" s="38" t="s">
        <v>22</v>
      </c>
      <c r="C10" s="38" t="s">
        <v>22</v>
      </c>
      <c r="D10" s="41" t="s">
        <v>171</v>
      </c>
      <c r="E10" s="42" t="s">
        <v>225</v>
      </c>
      <c r="F10" s="40">
        <f t="shared" ref="F10:H10" si="3">SUM(F11+F12+F13+F15+F16+F17+F18+F21)</f>
        <v>802.1</v>
      </c>
      <c r="G10" s="40">
        <f>SUM(G11+G12+G13+G15+G16+G17+G18+G21)</f>
        <v>802.1</v>
      </c>
      <c r="H10" s="40">
        <f>SUM(H11+H12+H13+H15+H16+H17+H18+H21)</f>
        <v>0</v>
      </c>
      <c r="I10" s="52"/>
    </row>
    <row r="11" ht="24" customHeight="1" spans="1:9">
      <c r="A11" s="6"/>
      <c r="B11" s="38" t="s">
        <v>226</v>
      </c>
      <c r="C11" s="38" t="s">
        <v>227</v>
      </c>
      <c r="D11" s="41" t="s">
        <v>228</v>
      </c>
      <c r="E11" s="42" t="s">
        <v>229</v>
      </c>
      <c r="F11" s="40">
        <f t="shared" ref="F11:F41" si="4">G11+H11</f>
        <v>313.37</v>
      </c>
      <c r="G11" s="43">
        <v>313.37</v>
      </c>
      <c r="H11" s="43"/>
      <c r="I11" s="52"/>
    </row>
    <row r="12" ht="24" customHeight="1" spans="2:9">
      <c r="B12" s="38" t="s">
        <v>226</v>
      </c>
      <c r="C12" s="38" t="s">
        <v>230</v>
      </c>
      <c r="D12" s="41" t="s">
        <v>231</v>
      </c>
      <c r="E12" s="41" t="s">
        <v>232</v>
      </c>
      <c r="F12" s="40">
        <f>G12+H12</f>
        <v>138.01</v>
      </c>
      <c r="G12" s="43">
        <v>138.01</v>
      </c>
      <c r="H12" s="43"/>
      <c r="I12" s="52"/>
    </row>
    <row r="13" ht="24" customHeight="1" spans="2:9">
      <c r="B13" s="38" t="s">
        <v>226</v>
      </c>
      <c r="C13" s="38" t="s">
        <v>233</v>
      </c>
      <c r="D13" s="41" t="s">
        <v>234</v>
      </c>
      <c r="E13" s="41" t="s">
        <v>235</v>
      </c>
      <c r="F13" s="40">
        <f>G13+H13</f>
        <v>11.84</v>
      </c>
      <c r="G13" s="40">
        <f>G14</f>
        <v>11.84</v>
      </c>
      <c r="H13" s="40">
        <f>H14</f>
        <v>0</v>
      </c>
      <c r="I13" s="52"/>
    </row>
    <row r="14" ht="24" customHeight="1" spans="1:9">
      <c r="A14" s="6"/>
      <c r="B14" s="38" t="s">
        <v>226</v>
      </c>
      <c r="C14" s="38" t="s">
        <v>233</v>
      </c>
      <c r="D14" s="41" t="s">
        <v>236</v>
      </c>
      <c r="E14" s="41" t="s">
        <v>237</v>
      </c>
      <c r="F14" s="40">
        <f>G14+H14</f>
        <v>11.84</v>
      </c>
      <c r="G14" s="43">
        <v>11.84</v>
      </c>
      <c r="H14" s="43"/>
      <c r="I14" s="52"/>
    </row>
    <row r="15" ht="24" customHeight="1" spans="2:9">
      <c r="B15" s="38" t="s">
        <v>226</v>
      </c>
      <c r="C15" s="38" t="s">
        <v>238</v>
      </c>
      <c r="D15" s="41" t="s">
        <v>239</v>
      </c>
      <c r="E15" s="41" t="s">
        <v>240</v>
      </c>
      <c r="F15" s="40">
        <f>G15+H15</f>
        <v>125.66</v>
      </c>
      <c r="G15" s="43">
        <v>125.66</v>
      </c>
      <c r="H15" s="43"/>
      <c r="I15" s="52"/>
    </row>
    <row r="16" ht="24" customHeight="1" spans="2:9">
      <c r="B16" s="38" t="s">
        <v>226</v>
      </c>
      <c r="C16" s="38" t="s">
        <v>241</v>
      </c>
      <c r="D16" s="41" t="s">
        <v>242</v>
      </c>
      <c r="E16" s="41" t="s">
        <v>243</v>
      </c>
      <c r="F16" s="40">
        <f>G16+H16</f>
        <v>92.55</v>
      </c>
      <c r="G16" s="43">
        <v>92.55</v>
      </c>
      <c r="H16" s="43"/>
      <c r="I16" s="52"/>
    </row>
    <row r="17" ht="24" customHeight="1" spans="2:9">
      <c r="B17" s="38" t="s">
        <v>226</v>
      </c>
      <c r="C17" s="38" t="s">
        <v>244</v>
      </c>
      <c r="D17" s="41" t="s">
        <v>245</v>
      </c>
      <c r="E17" s="41" t="s">
        <v>246</v>
      </c>
      <c r="F17" s="40">
        <f>G17+H17</f>
        <v>46.27</v>
      </c>
      <c r="G17" s="43">
        <v>46.27</v>
      </c>
      <c r="H17" s="43"/>
      <c r="I17" s="52"/>
    </row>
    <row r="18" ht="24" customHeight="1" spans="2:9">
      <c r="B18" s="38" t="s">
        <v>226</v>
      </c>
      <c r="C18" s="38" t="s">
        <v>247</v>
      </c>
      <c r="D18" s="41" t="s">
        <v>248</v>
      </c>
      <c r="E18" s="41" t="s">
        <v>249</v>
      </c>
      <c r="F18" s="40">
        <f>G18+H18</f>
        <v>4.99</v>
      </c>
      <c r="G18" s="40">
        <f>SUM(G19:G20)</f>
        <v>4.99</v>
      </c>
      <c r="H18" s="40">
        <f>SUM(H19:H20)</f>
        <v>0</v>
      </c>
      <c r="I18" s="52"/>
    </row>
    <row r="19" ht="24" customHeight="1" spans="1:9">
      <c r="A19" s="6"/>
      <c r="B19" s="38" t="s">
        <v>226</v>
      </c>
      <c r="C19" s="38" t="s">
        <v>247</v>
      </c>
      <c r="D19" s="41" t="s">
        <v>250</v>
      </c>
      <c r="E19" s="41" t="s">
        <v>251</v>
      </c>
      <c r="F19" s="40">
        <f>G19+H19</f>
        <v>2.1</v>
      </c>
      <c r="G19" s="43">
        <v>2.1</v>
      </c>
      <c r="H19" s="43"/>
      <c r="I19" s="52"/>
    </row>
    <row r="20" ht="24" customHeight="1" spans="1:9">
      <c r="A20" s="6"/>
      <c r="B20" s="38" t="s">
        <v>226</v>
      </c>
      <c r="C20" s="38" t="s">
        <v>247</v>
      </c>
      <c r="D20" s="41" t="s">
        <v>252</v>
      </c>
      <c r="E20" s="41" t="s">
        <v>253</v>
      </c>
      <c r="F20" s="40">
        <f>G20+H20</f>
        <v>2.89</v>
      </c>
      <c r="G20" s="43">
        <v>2.89</v>
      </c>
      <c r="H20" s="43"/>
      <c r="I20" s="52"/>
    </row>
    <row r="21" ht="24" customHeight="1" spans="2:9">
      <c r="B21" s="38" t="s">
        <v>226</v>
      </c>
      <c r="C21" s="38" t="s">
        <v>254</v>
      </c>
      <c r="D21" s="41" t="s">
        <v>255</v>
      </c>
      <c r="E21" s="41" t="s">
        <v>256</v>
      </c>
      <c r="F21" s="40">
        <f>G21+H21</f>
        <v>69.41</v>
      </c>
      <c r="G21" s="43">
        <v>69.41</v>
      </c>
      <c r="H21" s="43"/>
      <c r="I21" s="52"/>
    </row>
    <row r="22" ht="24" customHeight="1" spans="2:9">
      <c r="B22" s="38" t="s">
        <v>22</v>
      </c>
      <c r="C22" s="38" t="s">
        <v>22</v>
      </c>
      <c r="D22" s="41" t="s">
        <v>194</v>
      </c>
      <c r="E22" s="41" t="s">
        <v>257</v>
      </c>
      <c r="F22" s="40">
        <f t="shared" ref="F22:H22" si="5">SUM(F23+F24+F25+F26+F27+F28+F29+F30+F31+F32+F33+F34+F36+F37+F38)</f>
        <v>335.21</v>
      </c>
      <c r="G22" s="40">
        <f>SUM(G23+G24+G25+G26+G27+G28+G29+G30+G31+G32+G33+G34+G36+G37+G38)</f>
        <v>49.42</v>
      </c>
      <c r="H22" s="40">
        <f>SUM(H23+H24+H25+H26+H27+H28+H29+H30+H31+H32+H33+H34+H36+H37+H38)</f>
        <v>285.79</v>
      </c>
      <c r="I22" s="52"/>
    </row>
    <row r="23" ht="24" customHeight="1" spans="1:9">
      <c r="A23" s="6"/>
      <c r="B23" s="38" t="s">
        <v>258</v>
      </c>
      <c r="C23" s="38" t="s">
        <v>227</v>
      </c>
      <c r="D23" s="41" t="s">
        <v>259</v>
      </c>
      <c r="E23" s="41" t="s">
        <v>260</v>
      </c>
      <c r="F23" s="40">
        <f t="shared" ref="F23:F38" si="6">G23+H23</f>
        <v>16.8</v>
      </c>
      <c r="G23" s="43"/>
      <c r="H23" s="43">
        <v>16.8</v>
      </c>
      <c r="I23" s="52"/>
    </row>
    <row r="24" ht="24" customHeight="1" spans="2:9">
      <c r="B24" s="38" t="s">
        <v>258</v>
      </c>
      <c r="C24" s="38" t="s">
        <v>230</v>
      </c>
      <c r="D24" s="41" t="s">
        <v>261</v>
      </c>
      <c r="E24" s="41" t="s">
        <v>262</v>
      </c>
      <c r="F24" s="40">
        <f>G24+H24</f>
        <v>10</v>
      </c>
      <c r="G24" s="43"/>
      <c r="H24" s="43">
        <v>10</v>
      </c>
      <c r="I24" s="52"/>
    </row>
    <row r="25" ht="24" customHeight="1" spans="2:9">
      <c r="B25" s="38" t="s">
        <v>258</v>
      </c>
      <c r="C25" s="38" t="s">
        <v>263</v>
      </c>
      <c r="D25" s="41" t="s">
        <v>264</v>
      </c>
      <c r="E25" s="41" t="s">
        <v>265</v>
      </c>
      <c r="F25" s="40">
        <f>G25+H25</f>
        <v>2</v>
      </c>
      <c r="G25" s="43"/>
      <c r="H25" s="43">
        <v>2</v>
      </c>
      <c r="I25" s="52"/>
    </row>
    <row r="26" ht="24" customHeight="1" spans="2:9">
      <c r="B26" s="38" t="s">
        <v>258</v>
      </c>
      <c r="C26" s="38" t="s">
        <v>266</v>
      </c>
      <c r="D26" s="41" t="s">
        <v>267</v>
      </c>
      <c r="E26" s="41" t="s">
        <v>268</v>
      </c>
      <c r="F26" s="40">
        <f>G26+H26</f>
        <v>10</v>
      </c>
      <c r="G26" s="43"/>
      <c r="H26" s="43">
        <v>10</v>
      </c>
      <c r="I26" s="52"/>
    </row>
    <row r="27" ht="24" customHeight="1" spans="2:9">
      <c r="B27" s="38" t="s">
        <v>258</v>
      </c>
      <c r="C27" s="38" t="s">
        <v>238</v>
      </c>
      <c r="D27" s="41" t="s">
        <v>269</v>
      </c>
      <c r="E27" s="41" t="s">
        <v>270</v>
      </c>
      <c r="F27" s="40">
        <f>G27+H27</f>
        <v>6</v>
      </c>
      <c r="G27" s="43"/>
      <c r="H27" s="43">
        <v>6</v>
      </c>
      <c r="I27" s="52"/>
    </row>
    <row r="28" ht="24" customHeight="1" spans="2:9">
      <c r="B28" s="38" t="s">
        <v>258</v>
      </c>
      <c r="C28" s="38" t="s">
        <v>271</v>
      </c>
      <c r="D28" s="41" t="s">
        <v>272</v>
      </c>
      <c r="E28" s="41" t="s">
        <v>273</v>
      </c>
      <c r="F28" s="40">
        <f>G28+H28</f>
        <v>56.2</v>
      </c>
      <c r="G28" s="43"/>
      <c r="H28" s="43">
        <v>56.2</v>
      </c>
      <c r="I28" s="52"/>
    </row>
    <row r="29" ht="24" customHeight="1" spans="2:9">
      <c r="B29" s="38" t="s">
        <v>258</v>
      </c>
      <c r="C29" s="38" t="s">
        <v>274</v>
      </c>
      <c r="D29" s="41" t="s">
        <v>275</v>
      </c>
      <c r="E29" s="41" t="s">
        <v>276</v>
      </c>
      <c r="F29" s="40">
        <f>G29+H29</f>
        <v>8</v>
      </c>
      <c r="G29" s="43"/>
      <c r="H29" s="43">
        <v>8</v>
      </c>
      <c r="I29" s="52"/>
    </row>
    <row r="30" ht="24" customHeight="1" spans="2:9">
      <c r="B30" s="38" t="s">
        <v>258</v>
      </c>
      <c r="C30" s="38" t="s">
        <v>277</v>
      </c>
      <c r="D30" s="41" t="s">
        <v>278</v>
      </c>
      <c r="E30" s="41" t="s">
        <v>279</v>
      </c>
      <c r="F30" s="40">
        <f>G30+H30</f>
        <v>5</v>
      </c>
      <c r="G30" s="43"/>
      <c r="H30" s="43">
        <v>5</v>
      </c>
      <c r="I30" s="52"/>
    </row>
    <row r="31" ht="24" customHeight="1" spans="2:9">
      <c r="B31" s="38" t="s">
        <v>258</v>
      </c>
      <c r="C31" s="38" t="s">
        <v>280</v>
      </c>
      <c r="D31" s="41" t="s">
        <v>281</v>
      </c>
      <c r="E31" s="41" t="s">
        <v>282</v>
      </c>
      <c r="F31" s="40">
        <f>G31+H31</f>
        <v>15.8</v>
      </c>
      <c r="G31" s="43"/>
      <c r="H31" s="43">
        <v>15.8</v>
      </c>
      <c r="I31" s="52"/>
    </row>
    <row r="32" ht="24" customHeight="1" spans="2:9">
      <c r="B32" s="38" t="s">
        <v>258</v>
      </c>
      <c r="C32" s="38" t="s">
        <v>283</v>
      </c>
      <c r="D32" s="41" t="s">
        <v>284</v>
      </c>
      <c r="E32" s="41" t="s">
        <v>285</v>
      </c>
      <c r="F32" s="40">
        <f>G32+H32</f>
        <v>9.29</v>
      </c>
      <c r="G32" s="43">
        <v>9.29</v>
      </c>
      <c r="H32" s="43"/>
      <c r="I32" s="52"/>
    </row>
    <row r="33" ht="24" customHeight="1" spans="2:9">
      <c r="B33" s="38" t="s">
        <v>258</v>
      </c>
      <c r="C33" s="38" t="s">
        <v>286</v>
      </c>
      <c r="D33" s="41" t="s">
        <v>287</v>
      </c>
      <c r="E33" s="41" t="s">
        <v>288</v>
      </c>
      <c r="F33" s="40">
        <f>G33+H33</f>
        <v>11.7</v>
      </c>
      <c r="G33" s="43">
        <v>11.7</v>
      </c>
      <c r="H33" s="43"/>
      <c r="I33" s="52"/>
    </row>
    <row r="34" ht="24" customHeight="1" spans="2:9">
      <c r="B34" s="38" t="s">
        <v>258</v>
      </c>
      <c r="C34" s="38" t="s">
        <v>289</v>
      </c>
      <c r="D34" s="41" t="s">
        <v>290</v>
      </c>
      <c r="E34" s="41" t="s">
        <v>291</v>
      </c>
      <c r="F34" s="40">
        <f>G34+H34</f>
        <v>28.43</v>
      </c>
      <c r="G34" s="40">
        <f>SUM(G35)</f>
        <v>28.43</v>
      </c>
      <c r="H34" s="40">
        <f>SUM(H35)</f>
        <v>0</v>
      </c>
      <c r="I34" s="52"/>
    </row>
    <row r="35" ht="24" customHeight="1" spans="1:9">
      <c r="A35" s="6"/>
      <c r="B35" s="38" t="s">
        <v>258</v>
      </c>
      <c r="C35" s="38" t="s">
        <v>289</v>
      </c>
      <c r="D35" s="41" t="s">
        <v>292</v>
      </c>
      <c r="E35" s="41" t="s">
        <v>293</v>
      </c>
      <c r="F35" s="40">
        <f>G35+H35</f>
        <v>28.43</v>
      </c>
      <c r="G35" s="43">
        <v>28.43</v>
      </c>
      <c r="H35" s="43"/>
      <c r="I35" s="52"/>
    </row>
    <row r="36" ht="24" customHeight="1" spans="1:9">
      <c r="A36" s="44"/>
      <c r="B36" s="38">
        <v>302</v>
      </c>
      <c r="C36" s="38">
        <v>99</v>
      </c>
      <c r="D36" s="41">
        <v>30299</v>
      </c>
      <c r="E36" s="41" t="s">
        <v>197</v>
      </c>
      <c r="F36" s="40">
        <f>G36+H36</f>
        <v>12</v>
      </c>
      <c r="G36" s="43"/>
      <c r="H36" s="43">
        <v>12</v>
      </c>
      <c r="I36" s="52"/>
    </row>
    <row r="37" ht="24" customHeight="1" spans="1:9">
      <c r="A37" s="44"/>
      <c r="B37" s="38">
        <v>302</v>
      </c>
      <c r="C37" s="38">
        <v>99</v>
      </c>
      <c r="D37" s="41">
        <v>30299</v>
      </c>
      <c r="E37" s="41" t="s">
        <v>198</v>
      </c>
      <c r="F37" s="40">
        <f>G37+H37</f>
        <v>92</v>
      </c>
      <c r="G37" s="43"/>
      <c r="H37" s="43">
        <v>92</v>
      </c>
      <c r="I37" s="52"/>
    </row>
    <row r="38" ht="24" customHeight="1" spans="1:9">
      <c r="A38" s="44"/>
      <c r="B38" s="38">
        <v>302</v>
      </c>
      <c r="C38" s="38">
        <v>99</v>
      </c>
      <c r="D38" s="41">
        <v>30299</v>
      </c>
      <c r="E38" s="41" t="s">
        <v>199</v>
      </c>
      <c r="F38" s="40">
        <f>G38+H38</f>
        <v>51.99</v>
      </c>
      <c r="G38" s="43"/>
      <c r="H38" s="43">
        <v>51.99</v>
      </c>
      <c r="I38" s="52"/>
    </row>
    <row r="39" ht="24" customHeight="1" spans="2:9">
      <c r="B39" s="38" t="s">
        <v>22</v>
      </c>
      <c r="C39" s="38" t="s">
        <v>22</v>
      </c>
      <c r="D39" s="41" t="s">
        <v>206</v>
      </c>
      <c r="E39" s="41" t="s">
        <v>294</v>
      </c>
      <c r="F39" s="40">
        <f t="shared" ref="F39:H39" si="7">SUM(F40+F41+F47+F48)</f>
        <v>497.28</v>
      </c>
      <c r="G39" s="40">
        <f>SUM(G40+G41+G47+G48)</f>
        <v>497.28</v>
      </c>
      <c r="H39" s="40">
        <f>SUM(H40+H41+H47+H48)</f>
        <v>0</v>
      </c>
      <c r="I39" s="52"/>
    </row>
    <row r="40" ht="24" customHeight="1" spans="1:9">
      <c r="A40" s="6"/>
      <c r="B40" s="38" t="s">
        <v>295</v>
      </c>
      <c r="C40" s="38" t="s">
        <v>227</v>
      </c>
      <c r="D40" s="41" t="s">
        <v>296</v>
      </c>
      <c r="E40" s="41" t="s">
        <v>297</v>
      </c>
      <c r="F40" s="40">
        <f t="shared" ref="F40:F50" si="8">G40+H40</f>
        <v>0.09</v>
      </c>
      <c r="G40" s="43">
        <v>0.09</v>
      </c>
      <c r="H40" s="43"/>
      <c r="I40" s="52"/>
    </row>
    <row r="41" ht="24" customHeight="1" spans="2:9">
      <c r="B41" s="38" t="s">
        <v>295</v>
      </c>
      <c r="C41" s="38" t="s">
        <v>263</v>
      </c>
      <c r="D41" s="41" t="s">
        <v>298</v>
      </c>
      <c r="E41" s="41" t="s">
        <v>299</v>
      </c>
      <c r="F41" s="40">
        <f t="shared" ref="F41:H41" si="9">SUM(F42+F43+F44+F45+F46)</f>
        <v>59.06</v>
      </c>
      <c r="G41" s="40">
        <f>SUM(G42+G43+G44+G45+G46)</f>
        <v>59.06</v>
      </c>
      <c r="H41" s="40">
        <f>SUM(H42+H43+H44+H45+H46)</f>
        <v>0</v>
      </c>
      <c r="I41" s="52"/>
    </row>
    <row r="42" ht="24" customHeight="1" spans="1:9">
      <c r="A42" s="6"/>
      <c r="B42" s="38" t="s">
        <v>295</v>
      </c>
      <c r="C42" s="38" t="s">
        <v>263</v>
      </c>
      <c r="D42" s="41" t="s">
        <v>300</v>
      </c>
      <c r="E42" s="41" t="s">
        <v>301</v>
      </c>
      <c r="F42" s="40">
        <f t="shared" ref="F42:F50" si="10">G42+H42</f>
        <v>14.02</v>
      </c>
      <c r="G42" s="43">
        <v>14.02</v>
      </c>
      <c r="H42" s="43"/>
      <c r="I42" s="52"/>
    </row>
    <row r="43" ht="24" customHeight="1" spans="1:9">
      <c r="A43" s="6"/>
      <c r="B43" s="38" t="s">
        <v>295</v>
      </c>
      <c r="C43" s="38" t="s">
        <v>263</v>
      </c>
      <c r="D43" s="41" t="s">
        <v>302</v>
      </c>
      <c r="E43" s="41" t="s">
        <v>303</v>
      </c>
      <c r="F43" s="40">
        <f>G43+H43</f>
        <v>4.44</v>
      </c>
      <c r="G43" s="40">
        <v>4.44</v>
      </c>
      <c r="H43" s="43"/>
      <c r="I43" s="52"/>
    </row>
    <row r="44" ht="24" customHeight="1" spans="1:9">
      <c r="A44" s="44"/>
      <c r="B44" s="38" t="s">
        <v>295</v>
      </c>
      <c r="C44" s="38" t="s">
        <v>263</v>
      </c>
      <c r="D44" s="41">
        <v>3030504</v>
      </c>
      <c r="E44" s="41" t="s">
        <v>209</v>
      </c>
      <c r="F44" s="40">
        <f>G44+H44</f>
        <v>2.46</v>
      </c>
      <c r="G44" s="43">
        <v>2.46</v>
      </c>
      <c r="H44" s="43"/>
      <c r="I44" s="52"/>
    </row>
    <row r="45" ht="24" customHeight="1" spans="1:9">
      <c r="A45" s="44"/>
      <c r="B45" s="38" t="s">
        <v>295</v>
      </c>
      <c r="C45" s="38" t="s">
        <v>263</v>
      </c>
      <c r="D45" s="41">
        <v>3030504</v>
      </c>
      <c r="E45" s="41" t="s">
        <v>210</v>
      </c>
      <c r="F45" s="40">
        <f>G45+H45</f>
        <v>23.62</v>
      </c>
      <c r="G45" s="43">
        <v>23.62</v>
      </c>
      <c r="H45" s="43"/>
      <c r="I45" s="52"/>
    </row>
    <row r="46" ht="24" customHeight="1" spans="1:9">
      <c r="A46" s="44"/>
      <c r="B46" s="38" t="s">
        <v>295</v>
      </c>
      <c r="C46" s="38" t="s">
        <v>263</v>
      </c>
      <c r="D46" s="41">
        <v>3030504</v>
      </c>
      <c r="E46" s="41" t="s">
        <v>213</v>
      </c>
      <c r="F46" s="40">
        <f>G46+H46</f>
        <v>14.52</v>
      </c>
      <c r="G46" s="43">
        <v>14.52</v>
      </c>
      <c r="H46" s="43"/>
      <c r="I46" s="52"/>
    </row>
    <row r="47" ht="24" customHeight="1" spans="2:9">
      <c r="B47" s="38" t="s">
        <v>295</v>
      </c>
      <c r="C47" s="38" t="s">
        <v>304</v>
      </c>
      <c r="D47" s="41" t="s">
        <v>305</v>
      </c>
      <c r="E47" s="41" t="s">
        <v>306</v>
      </c>
      <c r="F47" s="40">
        <f>G47+H47</f>
        <v>0.1</v>
      </c>
      <c r="G47" s="43">
        <v>0.1</v>
      </c>
      <c r="H47" s="43"/>
      <c r="I47" s="52"/>
    </row>
    <row r="48" ht="24" customHeight="1" spans="2:8">
      <c r="B48" s="45">
        <v>303</v>
      </c>
      <c r="C48" s="45">
        <v>99</v>
      </c>
      <c r="D48" s="46">
        <v>30399</v>
      </c>
      <c r="E48" s="46" t="s">
        <v>211</v>
      </c>
      <c r="F48" s="40">
        <f>G48+H48</f>
        <v>438.03</v>
      </c>
      <c r="G48" s="47">
        <v>438.03</v>
      </c>
      <c r="H48" s="47"/>
    </row>
    <row r="49" ht="24" customHeight="1" spans="2:8">
      <c r="B49" s="45"/>
      <c r="C49" s="45"/>
      <c r="D49" s="46">
        <v>399</v>
      </c>
      <c r="E49" s="46" t="s">
        <v>307</v>
      </c>
      <c r="F49" s="40">
        <f>G49+H49</f>
        <v>46.5</v>
      </c>
      <c r="G49" s="47"/>
      <c r="H49" s="47">
        <v>46.5</v>
      </c>
    </row>
    <row r="50" ht="24" customHeight="1" spans="2:8">
      <c r="B50" s="45">
        <v>399</v>
      </c>
      <c r="C50" s="48" t="s">
        <v>215</v>
      </c>
      <c r="D50" s="46">
        <v>39908</v>
      </c>
      <c r="E50" s="46" t="s">
        <v>308</v>
      </c>
      <c r="F50" s="40">
        <f>G50+H50</f>
        <v>46.5</v>
      </c>
      <c r="G50" s="47"/>
      <c r="H50" s="47">
        <v>46.5</v>
      </c>
    </row>
    <row r="51" ht="24" customHeight="1" spans="2:8">
      <c r="B51" s="49"/>
      <c r="C51" s="49"/>
      <c r="D51" s="50"/>
      <c r="E51" s="50"/>
      <c r="F51" s="51"/>
      <c r="G51" s="51"/>
      <c r="H51" s="51"/>
    </row>
    <row r="52" ht="24" customHeight="1" spans="2:8">
      <c r="B52" s="49"/>
      <c r="C52" s="49"/>
      <c r="D52" s="50"/>
      <c r="E52" s="50"/>
      <c r="F52" s="51"/>
      <c r="G52" s="51"/>
      <c r="H52" s="51"/>
    </row>
    <row r="53" ht="24" customHeight="1" spans="2:8">
      <c r="B53" s="49"/>
      <c r="C53" s="49"/>
      <c r="D53" s="50"/>
      <c r="E53" s="50"/>
      <c r="F53" s="51"/>
      <c r="G53" s="51"/>
      <c r="H53" s="51"/>
    </row>
    <row r="54" ht="24" customHeight="1" spans="2:8">
      <c r="B54" s="49"/>
      <c r="C54" s="49"/>
      <c r="D54" s="50"/>
      <c r="E54" s="50"/>
      <c r="F54" s="51"/>
      <c r="G54" s="51"/>
      <c r="H54" s="51"/>
    </row>
    <row r="55" ht="24" customHeight="1" spans="2:8">
      <c r="B55" s="49"/>
      <c r="C55" s="49"/>
      <c r="D55" s="50"/>
      <c r="E55" s="50"/>
      <c r="F55" s="51"/>
      <c r="G55" s="51"/>
      <c r="H55" s="51"/>
    </row>
    <row r="56" ht="24" customHeight="1" spans="2:8">
      <c r="B56" s="49"/>
      <c r="C56" s="49"/>
      <c r="D56" s="50"/>
      <c r="E56" s="50"/>
      <c r="F56" s="51"/>
      <c r="G56" s="51"/>
      <c r="H56" s="51"/>
    </row>
    <row r="57" spans="2:8">
      <c r="B57" s="49"/>
      <c r="C57" s="49"/>
      <c r="D57" s="50"/>
      <c r="E57" s="50"/>
      <c r="F57" s="51"/>
      <c r="G57" s="51"/>
      <c r="H57" s="51"/>
    </row>
    <row r="58" spans="2:8">
      <c r="B58" s="49"/>
      <c r="C58" s="49"/>
      <c r="D58" s="50"/>
      <c r="E58" s="50"/>
      <c r="F58" s="51"/>
      <c r="G58" s="51"/>
      <c r="H58" s="51"/>
    </row>
    <row r="59" spans="2:8">
      <c r="B59" s="49"/>
      <c r="C59" s="49"/>
      <c r="D59" s="50"/>
      <c r="E59" s="50"/>
      <c r="F59" s="51"/>
      <c r="G59" s="51"/>
      <c r="H59" s="51"/>
    </row>
    <row r="60" spans="2:8">
      <c r="B60" s="49"/>
      <c r="C60" s="49"/>
      <c r="D60" s="50"/>
      <c r="E60" s="50"/>
      <c r="F60" s="51"/>
      <c r="G60" s="51"/>
      <c r="H60" s="51"/>
    </row>
    <row r="61" spans="2:8">
      <c r="B61" s="49"/>
      <c r="C61" s="49"/>
      <c r="D61" s="50"/>
      <c r="E61" s="50"/>
      <c r="F61" s="51"/>
      <c r="G61" s="51"/>
      <c r="H61" s="51"/>
    </row>
    <row r="62" spans="2:8">
      <c r="B62" s="49"/>
      <c r="C62" s="49"/>
      <c r="D62" s="50"/>
      <c r="E62" s="50"/>
      <c r="F62" s="51"/>
      <c r="G62" s="51"/>
      <c r="H62" s="51"/>
    </row>
    <row r="63" spans="2:8">
      <c r="B63" s="49"/>
      <c r="C63" s="49"/>
      <c r="F63" s="51"/>
      <c r="G63" s="51"/>
      <c r="H63" s="51"/>
    </row>
    <row r="64" spans="2:8">
      <c r="B64" s="49"/>
      <c r="C64" s="49"/>
      <c r="F64" s="51"/>
      <c r="G64" s="51"/>
      <c r="H64" s="51"/>
    </row>
    <row r="65" spans="2:8">
      <c r="B65" s="49"/>
      <c r="C65" s="49"/>
      <c r="F65" s="51"/>
      <c r="G65" s="51"/>
      <c r="H65" s="51"/>
    </row>
    <row r="66" spans="2:8">
      <c r="B66" s="49"/>
      <c r="C66" s="49"/>
      <c r="F66" s="51"/>
      <c r="G66" s="51"/>
      <c r="H66" s="51"/>
    </row>
    <row r="67" spans="2:8">
      <c r="B67" s="49"/>
      <c r="C67" s="49"/>
      <c r="F67" s="51"/>
      <c r="G67" s="51"/>
      <c r="H67" s="51"/>
    </row>
    <row r="68" spans="2:8">
      <c r="B68" s="49"/>
      <c r="C68" s="49"/>
      <c r="F68" s="51"/>
      <c r="G68" s="51"/>
      <c r="H68" s="51"/>
    </row>
    <row r="69" spans="2:8">
      <c r="B69" s="49"/>
      <c r="C69" s="49"/>
      <c r="F69" s="51"/>
      <c r="G69" s="51"/>
      <c r="H69" s="51"/>
    </row>
    <row r="70" spans="2:8">
      <c r="B70" s="49"/>
      <c r="C70" s="49"/>
      <c r="F70" s="51"/>
      <c r="G70" s="51"/>
      <c r="H70" s="51"/>
    </row>
    <row r="71" spans="2:8">
      <c r="B71" s="49"/>
      <c r="C71" s="49"/>
      <c r="F71" s="51"/>
      <c r="G71" s="51"/>
      <c r="H71" s="51"/>
    </row>
    <row r="72" spans="2:8">
      <c r="B72" s="49"/>
      <c r="C72" s="49"/>
      <c r="F72" s="51"/>
      <c r="G72" s="51"/>
      <c r="H72" s="51"/>
    </row>
    <row r="73" spans="2:8">
      <c r="B73" s="49"/>
      <c r="C73" s="49"/>
      <c r="F73" s="51"/>
      <c r="G73" s="51"/>
      <c r="H73" s="51"/>
    </row>
    <row r="74" spans="2:8">
      <c r="B74" s="49"/>
      <c r="C74" s="49"/>
      <c r="F74" s="51"/>
      <c r="G74" s="51"/>
      <c r="H74" s="51"/>
    </row>
    <row r="75" spans="2:8">
      <c r="B75" s="49"/>
      <c r="C75" s="49"/>
      <c r="F75" s="51"/>
      <c r="G75" s="51"/>
      <c r="H75" s="51"/>
    </row>
    <row r="76" spans="2:8">
      <c r="B76" s="49"/>
      <c r="C76" s="49"/>
      <c r="F76" s="51"/>
      <c r="G76" s="51"/>
      <c r="H76" s="51"/>
    </row>
    <row r="77" spans="2:8">
      <c r="B77" s="49"/>
      <c r="C77" s="49"/>
      <c r="F77" s="51"/>
      <c r="G77" s="51"/>
      <c r="H77" s="51"/>
    </row>
    <row r="78" spans="2:8">
      <c r="B78" s="49"/>
      <c r="C78" s="49"/>
      <c r="F78" s="51"/>
      <c r="G78" s="51"/>
      <c r="H78" s="51"/>
    </row>
    <row r="79" spans="2:8">
      <c r="B79" s="49"/>
      <c r="C79" s="49"/>
      <c r="F79" s="51"/>
      <c r="G79" s="51"/>
      <c r="H79" s="51"/>
    </row>
    <row r="80" spans="2:8">
      <c r="B80" s="49"/>
      <c r="C80" s="49"/>
      <c r="F80" s="51"/>
      <c r="G80" s="51"/>
      <c r="H80" s="51"/>
    </row>
    <row r="81" spans="2:8">
      <c r="B81" s="49"/>
      <c r="C81" s="49"/>
      <c r="F81" s="51"/>
      <c r="G81" s="51"/>
      <c r="H81" s="51"/>
    </row>
    <row r="82" spans="2:8">
      <c r="B82" s="49"/>
      <c r="C82" s="49"/>
      <c r="F82" s="51"/>
      <c r="G82" s="51"/>
      <c r="H82" s="51"/>
    </row>
    <row r="83" spans="2:8">
      <c r="B83" s="49"/>
      <c r="C83" s="49"/>
      <c r="F83" s="51"/>
      <c r="G83" s="51"/>
      <c r="H83" s="51"/>
    </row>
    <row r="84" spans="2:8">
      <c r="B84" s="49"/>
      <c r="C84" s="49"/>
      <c r="F84" s="51"/>
      <c r="G84" s="51"/>
      <c r="H84" s="51"/>
    </row>
    <row r="85" spans="2:8">
      <c r="B85" s="49"/>
      <c r="C85" s="49"/>
      <c r="F85" s="51"/>
      <c r="G85" s="51"/>
      <c r="H85" s="51"/>
    </row>
    <row r="86" spans="2:8">
      <c r="B86" s="49"/>
      <c r="C86" s="49"/>
      <c r="F86" s="51"/>
      <c r="G86" s="51"/>
      <c r="H86" s="51"/>
    </row>
    <row r="87" spans="2:8">
      <c r="B87" s="49"/>
      <c r="C87" s="49"/>
      <c r="F87" s="51"/>
      <c r="G87" s="51"/>
      <c r="H87" s="51"/>
    </row>
    <row r="88" spans="2:8">
      <c r="B88" s="49"/>
      <c r="C88" s="49"/>
      <c r="F88" s="51"/>
      <c r="G88" s="51"/>
      <c r="H88" s="51"/>
    </row>
    <row r="89" spans="2:8">
      <c r="B89" s="49"/>
      <c r="C89" s="49"/>
      <c r="F89" s="51"/>
      <c r="G89" s="51"/>
      <c r="H89" s="51"/>
    </row>
    <row r="90" spans="2:3">
      <c r="B90" s="49"/>
      <c r="C90" s="49"/>
    </row>
    <row r="91" spans="2:3">
      <c r="B91" s="49"/>
      <c r="C91" s="49"/>
    </row>
    <row r="92" spans="2:3">
      <c r="B92" s="49"/>
      <c r="C92" s="49"/>
    </row>
    <row r="93" spans="2:3">
      <c r="B93" s="49"/>
      <c r="C93" s="49"/>
    </row>
    <row r="94" spans="2:3">
      <c r="B94" s="49"/>
      <c r="C94" s="49"/>
    </row>
    <row r="95" spans="2:3">
      <c r="B95" s="49"/>
      <c r="C95" s="49"/>
    </row>
    <row r="96" spans="2:3">
      <c r="B96" s="49"/>
      <c r="C96" s="49"/>
    </row>
    <row r="97" spans="2:3">
      <c r="B97" s="49"/>
      <c r="C97" s="49"/>
    </row>
    <row r="98" spans="2:3">
      <c r="B98" s="49"/>
      <c r="C98" s="49"/>
    </row>
    <row r="99" spans="2:3">
      <c r="B99" s="49"/>
      <c r="C99" s="49"/>
    </row>
    <row r="100" spans="2:3">
      <c r="B100" s="49"/>
      <c r="C100" s="49"/>
    </row>
    <row r="101" spans="2:3">
      <c r="B101" s="49"/>
      <c r="C101" s="49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42:A43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pane ySplit="5" topLeftCell="A6" activePane="bottomLeft" state="frozen"/>
      <selection/>
      <selection pane="bottomLeft" activeCell="I11" sqref="I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309</v>
      </c>
      <c r="H1" s="6"/>
    </row>
    <row r="2" ht="22.8" customHeight="1" spans="1:8">
      <c r="A2" s="1"/>
      <c r="B2" s="3" t="s">
        <v>310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311</v>
      </c>
      <c r="H4" s="24"/>
    </row>
    <row r="5" ht="24.4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175.77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175.77</v>
      </c>
      <c r="H7" s="24"/>
    </row>
    <row r="8" ht="22.8" customHeight="1" spans="1:8">
      <c r="A8" s="8"/>
      <c r="B8" s="13"/>
      <c r="C8" s="13"/>
      <c r="D8" s="13"/>
      <c r="E8" s="13"/>
      <c r="F8" s="13" t="s">
        <v>73</v>
      </c>
      <c r="G8" s="16">
        <f>SUM(G9+G10+G11)</f>
        <v>175.77</v>
      </c>
      <c r="H8" s="24"/>
    </row>
    <row r="9" ht="22.8" customHeight="1" spans="1:8">
      <c r="A9" s="8"/>
      <c r="B9" s="32">
        <v>211</v>
      </c>
      <c r="C9" s="32" t="s">
        <v>85</v>
      </c>
      <c r="D9" s="32">
        <v>99</v>
      </c>
      <c r="E9" s="32" t="s">
        <v>72</v>
      </c>
      <c r="F9" s="13" t="s">
        <v>200</v>
      </c>
      <c r="G9" s="18">
        <v>154</v>
      </c>
      <c r="H9" s="25"/>
    </row>
    <row r="10" ht="22.8" customHeight="1" spans="1:8">
      <c r="A10" s="8"/>
      <c r="B10" s="32" t="s">
        <v>111</v>
      </c>
      <c r="C10" s="32" t="s">
        <v>112</v>
      </c>
      <c r="D10" s="32" t="s">
        <v>94</v>
      </c>
      <c r="E10" s="32" t="s">
        <v>72</v>
      </c>
      <c r="F10" s="13" t="s">
        <v>201</v>
      </c>
      <c r="G10" s="18">
        <v>11.77</v>
      </c>
      <c r="H10" s="25"/>
    </row>
    <row r="11" ht="22.8" customHeight="1" spans="1:8">
      <c r="A11" s="8"/>
      <c r="B11" s="32" t="s">
        <v>114</v>
      </c>
      <c r="C11" s="32" t="s">
        <v>105</v>
      </c>
      <c r="D11" s="32" t="s">
        <v>91</v>
      </c>
      <c r="E11" s="32" t="s">
        <v>72</v>
      </c>
      <c r="F11" s="13" t="s">
        <v>202</v>
      </c>
      <c r="G11" s="18">
        <v>10</v>
      </c>
      <c r="H11" s="25"/>
    </row>
    <row r="12" ht="9.75" customHeight="1" spans="1:8">
      <c r="A12" s="19"/>
      <c r="B12" s="20"/>
      <c r="C12" s="20"/>
      <c r="D12" s="20"/>
      <c r="E12" s="20"/>
      <c r="F12" s="19"/>
      <c r="G12" s="19"/>
      <c r="H12" s="27"/>
    </row>
  </sheetData>
  <mergeCells count="8">
    <mergeCell ref="B1:D1"/>
    <mergeCell ref="B2:G2"/>
    <mergeCell ref="B3:F3"/>
    <mergeCell ref="B4:D4"/>
    <mergeCell ref="A9:A11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</cp:lastModifiedBy>
  <dcterms:created xsi:type="dcterms:W3CDTF">2022-03-09T08:14:00Z</dcterms:created>
  <dcterms:modified xsi:type="dcterms:W3CDTF">2022-03-18T01:07:09Z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2052-9.1.0.5119</vt:lpwstr>
  </property>
</Properties>
</file>