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840" activeTab="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5" sheetId="13" r:id="rId12"/>
    <sheet name="4-1" sheetId="12" r:id="rId13"/>
  </sheets>
  <calcPr calcId="144525"/>
</workbook>
</file>

<file path=xl/calcChain.xml><?xml version="1.0" encoding="utf-8"?>
<calcChain xmlns="http://schemas.openxmlformats.org/spreadsheetml/2006/main">
  <c r="AK48" i="6" l="1"/>
  <c r="AM47" i="6"/>
  <c r="AL47" i="6"/>
  <c r="AK47" i="6"/>
  <c r="AK46" i="6"/>
  <c r="AK45" i="6"/>
  <c r="AK44" i="6"/>
  <c r="AK43" i="6"/>
  <c r="AK42" i="6"/>
  <c r="AM41" i="6"/>
  <c r="AL41" i="6"/>
  <c r="AK41" i="6"/>
  <c r="AK40" i="6"/>
  <c r="AM39" i="6"/>
  <c r="AL39" i="6"/>
  <c r="AK39" i="6"/>
  <c r="AK38" i="6"/>
  <c r="AK37" i="6"/>
  <c r="AM36" i="6"/>
  <c r="AL36" i="6"/>
  <c r="AK36" i="6" s="1"/>
  <c r="AK35" i="6"/>
  <c r="AK34" i="6"/>
  <c r="AK33" i="6"/>
  <c r="AK32" i="6"/>
  <c r="AK31" i="6"/>
  <c r="AK30" i="6"/>
  <c r="AK29" i="6"/>
  <c r="AK28" i="6"/>
  <c r="AK27" i="6"/>
  <c r="AK26" i="6"/>
  <c r="AK25" i="6"/>
  <c r="AK24" i="6"/>
  <c r="AK23" i="6"/>
  <c r="AM22" i="6"/>
  <c r="AL22" i="6"/>
  <c r="AK22" i="6" s="1"/>
  <c r="AK21" i="6"/>
  <c r="AK20" i="6"/>
  <c r="AK19" i="6"/>
  <c r="AM18" i="6"/>
  <c r="AL18" i="6"/>
  <c r="AK18" i="6"/>
  <c r="AK17" i="6"/>
  <c r="AK16" i="6"/>
  <c r="AK15" i="6"/>
  <c r="AK14" i="6"/>
  <c r="AM13" i="6"/>
  <c r="AM10" i="6" s="1"/>
  <c r="AK10" i="6" s="1"/>
  <c r="AL13" i="6"/>
  <c r="AK12" i="6"/>
  <c r="AK11" i="6"/>
  <c r="AL10" i="6"/>
  <c r="AK9" i="6"/>
  <c r="AK8" i="6"/>
  <c r="AM7" i="6"/>
  <c r="AL7" i="6"/>
  <c r="AK7" i="6"/>
  <c r="AB48" i="6"/>
  <c r="AD47" i="6"/>
  <c r="AC47" i="6"/>
  <c r="AB47" i="6" s="1"/>
  <c r="AB46" i="6"/>
  <c r="AB45" i="6"/>
  <c r="AB44" i="6"/>
  <c r="AB43" i="6"/>
  <c r="AB42" i="6"/>
  <c r="AD41" i="6"/>
  <c r="AC41" i="6"/>
  <c r="AB41" i="6" s="1"/>
  <c r="AB40" i="6"/>
  <c r="AD39" i="6"/>
  <c r="AC39" i="6"/>
  <c r="AB39" i="6" s="1"/>
  <c r="AB38" i="6"/>
  <c r="AB37" i="6"/>
  <c r="AD36" i="6"/>
  <c r="AB36" i="6" s="1"/>
  <c r="AC36" i="6"/>
  <c r="AB35" i="6"/>
  <c r="AB34" i="6"/>
  <c r="AB33" i="6"/>
  <c r="AB32" i="6"/>
  <c r="AB31" i="6"/>
  <c r="AB30" i="6"/>
  <c r="AB29" i="6"/>
  <c r="AB28" i="6"/>
  <c r="AB27" i="6"/>
  <c r="AB26" i="6"/>
  <c r="AB25" i="6"/>
  <c r="AB24" i="6"/>
  <c r="AB23" i="6"/>
  <c r="AD22" i="6"/>
  <c r="AB22" i="6" s="1"/>
  <c r="AC22" i="6"/>
  <c r="AB21" i="6"/>
  <c r="AB20" i="6"/>
  <c r="AB19" i="6"/>
  <c r="AD18" i="6"/>
  <c r="AC18" i="6"/>
  <c r="AB18" i="6"/>
  <c r="AB17" i="6"/>
  <c r="AB16" i="6"/>
  <c r="AB15" i="6"/>
  <c r="AB14" i="6"/>
  <c r="AD13" i="6"/>
  <c r="AC13" i="6"/>
  <c r="AB13" i="6"/>
  <c r="AB12" i="6"/>
  <c r="AB11" i="6"/>
  <c r="AD10" i="6"/>
  <c r="AC10" i="6"/>
  <c r="AB10" i="6"/>
  <c r="AB9" i="6"/>
  <c r="AB8" i="6"/>
  <c r="AB7" i="6" s="1"/>
  <c r="AD7" i="6"/>
  <c r="AC7" i="6"/>
  <c r="AK13" i="6" l="1"/>
  <c r="C40" i="2"/>
  <c r="G39" i="8" l="1"/>
  <c r="G41" i="8"/>
  <c r="H9" i="8"/>
  <c r="H22" i="8"/>
  <c r="H36" i="8"/>
  <c r="G13" i="8"/>
  <c r="H46" i="8"/>
  <c r="G8" i="9"/>
  <c r="G17" i="9"/>
  <c r="G15" i="9"/>
  <c r="G13" i="9"/>
  <c r="G11" i="9"/>
  <c r="G9" i="9"/>
  <c r="H10" i="8"/>
  <c r="F38" i="8"/>
  <c r="G46" i="8"/>
  <c r="F46" i="8" s="1"/>
  <c r="F47" i="8"/>
  <c r="F45" i="8"/>
  <c r="F35" i="8"/>
  <c r="H33" i="6"/>
  <c r="G33" i="6" s="1"/>
  <c r="K33" i="6"/>
  <c r="N33" i="6"/>
  <c r="R33" i="6"/>
  <c r="Q33" i="6" s="1"/>
  <c r="U33" i="6"/>
  <c r="X33" i="6"/>
  <c r="AA33" i="6"/>
  <c r="AE33" i="6"/>
  <c r="AH33" i="6"/>
  <c r="F32" i="8"/>
  <c r="H9" i="7"/>
  <c r="I9" i="7"/>
  <c r="G20" i="7"/>
  <c r="G21" i="7"/>
  <c r="G22" i="7"/>
  <c r="G23" i="7"/>
  <c r="G24" i="7"/>
  <c r="G25" i="7"/>
  <c r="G26" i="7"/>
  <c r="G27" i="7"/>
  <c r="G28" i="7"/>
  <c r="G29" i="7"/>
  <c r="G30" i="7"/>
  <c r="G31" i="7"/>
  <c r="I18" i="6"/>
  <c r="H35" i="6"/>
  <c r="K35" i="6"/>
  <c r="N35" i="6"/>
  <c r="R35" i="6"/>
  <c r="U35" i="6"/>
  <c r="X35" i="6"/>
  <c r="AA35" i="6"/>
  <c r="AE35" i="6"/>
  <c r="AH35" i="6"/>
  <c r="F39" i="8" l="1"/>
  <c r="F33" i="6"/>
  <c r="G35" i="6"/>
  <c r="F35" i="6" s="1"/>
  <c r="Q35" i="6"/>
  <c r="G32" i="6" l="1"/>
  <c r="H32" i="6"/>
  <c r="K32" i="6"/>
  <c r="N32" i="6"/>
  <c r="Q32" i="6"/>
  <c r="R32" i="6"/>
  <c r="U32" i="6"/>
  <c r="X32" i="6"/>
  <c r="AE32" i="6"/>
  <c r="AH32" i="6"/>
  <c r="F33" i="5"/>
  <c r="F32" i="5"/>
  <c r="F31" i="5"/>
  <c r="F30" i="5"/>
  <c r="F28" i="5"/>
  <c r="F27" i="5"/>
  <c r="F25" i="5"/>
  <c r="F24" i="5"/>
  <c r="F23" i="5"/>
  <c r="F22" i="5"/>
  <c r="F21" i="5"/>
  <c r="F20" i="5"/>
  <c r="F15" i="5"/>
  <c r="F12" i="5"/>
  <c r="F11" i="5"/>
  <c r="F10" i="5"/>
  <c r="F9" i="5"/>
  <c r="F8" i="5"/>
  <c r="F6" i="5" s="1"/>
  <c r="I9" i="4"/>
  <c r="H9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 l="1"/>
  <c r="AA32" i="6"/>
  <c r="F32" i="6" s="1"/>
  <c r="E32" i="2"/>
  <c r="E31" i="2"/>
  <c r="E30" i="2"/>
  <c r="E29" i="2"/>
  <c r="E27" i="2"/>
  <c r="E26" i="2"/>
  <c r="E24" i="2"/>
  <c r="E23" i="2"/>
  <c r="E22" i="2"/>
  <c r="E21" i="2"/>
  <c r="E20" i="2"/>
  <c r="E19" i="2"/>
  <c r="E14" i="2"/>
  <c r="E11" i="2"/>
  <c r="E10" i="2"/>
  <c r="E9" i="2"/>
  <c r="E8" i="2"/>
  <c r="E7" i="2"/>
  <c r="G10" i="13" l="1"/>
  <c r="G9" i="13"/>
  <c r="I8" i="13"/>
  <c r="H8" i="13"/>
  <c r="G8" i="13"/>
  <c r="I7" i="13"/>
  <c r="H7" i="13"/>
  <c r="G7" i="13"/>
  <c r="F9" i="12"/>
  <c r="D9" i="12"/>
  <c r="I8" i="12"/>
  <c r="H8" i="12"/>
  <c r="G8" i="12"/>
  <c r="F8" i="12"/>
  <c r="E8" i="12"/>
  <c r="D8" i="12"/>
  <c r="I7" i="12"/>
  <c r="H7" i="12"/>
  <c r="G7" i="12"/>
  <c r="F7" i="12"/>
  <c r="E7" i="12"/>
  <c r="D7" i="12"/>
  <c r="G10" i="11"/>
  <c r="G9" i="11"/>
  <c r="I8" i="11"/>
  <c r="H8" i="11"/>
  <c r="G8" i="11"/>
  <c r="I7" i="11"/>
  <c r="H7" i="11"/>
  <c r="G7" i="11"/>
  <c r="F9" i="10"/>
  <c r="D9" i="10" s="1"/>
  <c r="D8" i="10" s="1"/>
  <c r="D7" i="10" s="1"/>
  <c r="I8" i="10"/>
  <c r="I7" i="10" s="1"/>
  <c r="H8" i="10"/>
  <c r="H7" i="10" s="1"/>
  <c r="G8" i="10"/>
  <c r="G7" i="10" s="1"/>
  <c r="E8" i="10"/>
  <c r="E7" i="10"/>
  <c r="G7" i="9"/>
  <c r="G6" i="9" s="1"/>
  <c r="F44" i="8"/>
  <c r="F43" i="8"/>
  <c r="F42" i="8"/>
  <c r="H41" i="8"/>
  <c r="F41" i="8"/>
  <c r="F40" i="8"/>
  <c r="H39" i="8"/>
  <c r="F37" i="8"/>
  <c r="G36" i="8"/>
  <c r="G22" i="8" s="1"/>
  <c r="F34" i="8"/>
  <c r="F33" i="8"/>
  <c r="F31" i="8"/>
  <c r="F30" i="8"/>
  <c r="F29" i="8"/>
  <c r="F28" i="8"/>
  <c r="F27" i="8"/>
  <c r="F26" i="8"/>
  <c r="F25" i="8"/>
  <c r="F24" i="8"/>
  <c r="F23" i="8"/>
  <c r="F21" i="8"/>
  <c r="F20" i="8"/>
  <c r="F19" i="8"/>
  <c r="H18" i="8"/>
  <c r="G18" i="8"/>
  <c r="G10" i="8" s="1"/>
  <c r="F17" i="8"/>
  <c r="F16" i="8"/>
  <c r="F15" i="8"/>
  <c r="F14" i="8"/>
  <c r="H13" i="8"/>
  <c r="F12" i="8"/>
  <c r="F11" i="8"/>
  <c r="G19" i="7"/>
  <c r="G18" i="7"/>
  <c r="G17" i="7"/>
  <c r="G16" i="7"/>
  <c r="G15" i="7"/>
  <c r="G14" i="7"/>
  <c r="G13" i="7"/>
  <c r="G12" i="7"/>
  <c r="G11" i="7"/>
  <c r="G10" i="7"/>
  <c r="I8" i="7"/>
  <c r="I7" i="7" s="1"/>
  <c r="H8" i="7"/>
  <c r="H7" i="7" s="1"/>
  <c r="AH48" i="6"/>
  <c r="AA48" i="6" s="1"/>
  <c r="AE48" i="6"/>
  <c r="X48" i="6"/>
  <c r="Q48" i="6" s="1"/>
  <c r="U48" i="6"/>
  <c r="R48" i="6"/>
  <c r="N48" i="6"/>
  <c r="G48" i="6" s="1"/>
  <c r="K48" i="6"/>
  <c r="H48" i="6"/>
  <c r="AJ47" i="6"/>
  <c r="AI47" i="6"/>
  <c r="AH47" i="6" s="1"/>
  <c r="AG47" i="6"/>
  <c r="AF47" i="6"/>
  <c r="AE47" i="6"/>
  <c r="Z47" i="6"/>
  <c r="Y47" i="6"/>
  <c r="X47" i="6" s="1"/>
  <c r="Q47" i="6" s="1"/>
  <c r="W47" i="6"/>
  <c r="V47" i="6"/>
  <c r="U47" i="6" s="1"/>
  <c r="T47" i="6"/>
  <c r="S47" i="6"/>
  <c r="R47" i="6"/>
  <c r="P47" i="6"/>
  <c r="O47" i="6"/>
  <c r="N47" i="6"/>
  <c r="M47" i="6"/>
  <c r="L47" i="6"/>
  <c r="K47" i="6" s="1"/>
  <c r="J47" i="6"/>
  <c r="I47" i="6"/>
  <c r="AH46" i="6"/>
  <c r="AE46" i="6"/>
  <c r="X46" i="6"/>
  <c r="U46" i="6"/>
  <c r="R46" i="6"/>
  <c r="N46" i="6"/>
  <c r="K46" i="6"/>
  <c r="H46" i="6"/>
  <c r="AH45" i="6"/>
  <c r="AE45" i="6"/>
  <c r="X45" i="6"/>
  <c r="U45" i="6"/>
  <c r="R45" i="6"/>
  <c r="N45" i="6"/>
  <c r="K45" i="6"/>
  <c r="H45" i="6"/>
  <c r="G45" i="6" s="1"/>
  <c r="AH44" i="6"/>
  <c r="AE44" i="6"/>
  <c r="AA44" i="6"/>
  <c r="X44" i="6"/>
  <c r="U44" i="6"/>
  <c r="R44" i="6"/>
  <c r="Q44" i="6" s="1"/>
  <c r="N44" i="6"/>
  <c r="K44" i="6"/>
  <c r="H44" i="6"/>
  <c r="AH43" i="6"/>
  <c r="AE43" i="6"/>
  <c r="X43" i="6"/>
  <c r="U43" i="6"/>
  <c r="R43" i="6"/>
  <c r="N43" i="6"/>
  <c r="K43" i="6"/>
  <c r="H43" i="6"/>
  <c r="AH42" i="6"/>
  <c r="AE42" i="6"/>
  <c r="AA42" i="6"/>
  <c r="X42" i="6"/>
  <c r="U42" i="6"/>
  <c r="R42" i="6"/>
  <c r="Q42" i="6" s="1"/>
  <c r="N42" i="6"/>
  <c r="K42" i="6"/>
  <c r="H42" i="6"/>
  <c r="AJ41" i="6"/>
  <c r="AI41" i="6"/>
  <c r="AH41" i="6"/>
  <c r="AG41" i="6"/>
  <c r="AG39" i="6" s="1"/>
  <c r="AE39" i="6" s="1"/>
  <c r="AF41" i="6"/>
  <c r="Z41" i="6"/>
  <c r="Y41" i="6"/>
  <c r="X41" i="6"/>
  <c r="W41" i="6"/>
  <c r="V41" i="6"/>
  <c r="U41" i="6"/>
  <c r="T41" i="6"/>
  <c r="T39" i="6" s="1"/>
  <c r="R39" i="6" s="1"/>
  <c r="S41" i="6"/>
  <c r="P41" i="6"/>
  <c r="O41" i="6"/>
  <c r="N41" i="6" s="1"/>
  <c r="M41" i="6"/>
  <c r="L41" i="6"/>
  <c r="K41" i="6"/>
  <c r="J41" i="6"/>
  <c r="I41" i="6"/>
  <c r="H41" i="6" s="1"/>
  <c r="AH40" i="6"/>
  <c r="AE40" i="6"/>
  <c r="X40" i="6"/>
  <c r="U40" i="6"/>
  <c r="R40" i="6"/>
  <c r="N40" i="6"/>
  <c r="K40" i="6"/>
  <c r="H40" i="6"/>
  <c r="G40" i="6" s="1"/>
  <c r="AJ39" i="6"/>
  <c r="AI39" i="6"/>
  <c r="AH39" i="6"/>
  <c r="AF39" i="6"/>
  <c r="Z39" i="6"/>
  <c r="Y39" i="6"/>
  <c r="X39" i="6" s="1"/>
  <c r="W39" i="6"/>
  <c r="V39" i="6"/>
  <c r="U39" i="6"/>
  <c r="S39" i="6"/>
  <c r="P39" i="6"/>
  <c r="M39" i="6"/>
  <c r="L39" i="6"/>
  <c r="K39" i="6" s="1"/>
  <c r="J39" i="6"/>
  <c r="I39" i="6"/>
  <c r="H39" i="6" s="1"/>
  <c r="AH38" i="6"/>
  <c r="AE38" i="6"/>
  <c r="X38" i="6"/>
  <c r="Q38" i="6" s="1"/>
  <c r="U38" i="6"/>
  <c r="R38" i="6"/>
  <c r="N38" i="6"/>
  <c r="K38" i="6"/>
  <c r="H38" i="6"/>
  <c r="AH37" i="6"/>
  <c r="AE37" i="6"/>
  <c r="AA37" i="6" s="1"/>
  <c r="X37" i="6"/>
  <c r="U37" i="6"/>
  <c r="R37" i="6"/>
  <c r="N37" i="6"/>
  <c r="K37" i="6"/>
  <c r="H37" i="6"/>
  <c r="AJ36" i="6"/>
  <c r="AI36" i="6"/>
  <c r="AI22" i="6" s="1"/>
  <c r="AH36" i="6"/>
  <c r="AG36" i="6"/>
  <c r="AF36" i="6"/>
  <c r="AE36" i="6"/>
  <c r="Z36" i="6"/>
  <c r="Y36" i="6"/>
  <c r="X36" i="6" s="1"/>
  <c r="Q36" i="6" s="1"/>
  <c r="W36" i="6"/>
  <c r="V36" i="6"/>
  <c r="U36" i="6"/>
  <c r="T36" i="6"/>
  <c r="S36" i="6"/>
  <c r="R36" i="6"/>
  <c r="P36" i="6"/>
  <c r="P22" i="6" s="1"/>
  <c r="O36" i="6"/>
  <c r="N36" i="6" s="1"/>
  <c r="M36" i="6"/>
  <c r="L36" i="6"/>
  <c r="K36" i="6" s="1"/>
  <c r="J36" i="6"/>
  <c r="I36" i="6"/>
  <c r="AH34" i="6"/>
  <c r="AE34" i="6"/>
  <c r="X34" i="6"/>
  <c r="Q34" i="6" s="1"/>
  <c r="U34" i="6"/>
  <c r="R34" i="6"/>
  <c r="N34" i="6"/>
  <c r="K34" i="6"/>
  <c r="H34" i="6"/>
  <c r="AH31" i="6"/>
  <c r="AE31" i="6"/>
  <c r="X31" i="6"/>
  <c r="U31" i="6"/>
  <c r="R31" i="6"/>
  <c r="N31" i="6"/>
  <c r="K31" i="6"/>
  <c r="H31" i="6"/>
  <c r="AH30" i="6"/>
  <c r="AE30" i="6"/>
  <c r="X30" i="6"/>
  <c r="U30" i="6"/>
  <c r="R30" i="6"/>
  <c r="N30" i="6"/>
  <c r="K30" i="6"/>
  <c r="H30" i="6"/>
  <c r="AH29" i="6"/>
  <c r="AE29" i="6"/>
  <c r="AA29" i="6"/>
  <c r="X29" i="6"/>
  <c r="U29" i="6"/>
  <c r="R29" i="6"/>
  <c r="Q29" i="6" s="1"/>
  <c r="N29" i="6"/>
  <c r="K29" i="6"/>
  <c r="H29" i="6"/>
  <c r="AH28" i="6"/>
  <c r="AE28" i="6"/>
  <c r="AA28" i="6"/>
  <c r="X28" i="6"/>
  <c r="U28" i="6"/>
  <c r="R28" i="6"/>
  <c r="Q28" i="6" s="1"/>
  <c r="N28" i="6"/>
  <c r="K28" i="6"/>
  <c r="H28" i="6"/>
  <c r="AH27" i="6"/>
  <c r="AE27" i="6"/>
  <c r="X27" i="6"/>
  <c r="U27" i="6"/>
  <c r="R27" i="6"/>
  <c r="Q27" i="6" s="1"/>
  <c r="N27" i="6"/>
  <c r="K27" i="6"/>
  <c r="H27" i="6"/>
  <c r="AH26" i="6"/>
  <c r="AE26" i="6"/>
  <c r="X26" i="6"/>
  <c r="U26" i="6"/>
  <c r="R26" i="6"/>
  <c r="N26" i="6"/>
  <c r="K26" i="6"/>
  <c r="H26" i="6"/>
  <c r="AH25" i="6"/>
  <c r="AE25" i="6"/>
  <c r="X25" i="6"/>
  <c r="U25" i="6"/>
  <c r="R25" i="6"/>
  <c r="Q25" i="6" s="1"/>
  <c r="N25" i="6"/>
  <c r="K25" i="6"/>
  <c r="H25" i="6"/>
  <c r="G25" i="6" s="1"/>
  <c r="AH24" i="6"/>
  <c r="AE24" i="6"/>
  <c r="X24" i="6"/>
  <c r="U24" i="6"/>
  <c r="R24" i="6"/>
  <c r="N24" i="6"/>
  <c r="K24" i="6"/>
  <c r="H24" i="6"/>
  <c r="AH23" i="6"/>
  <c r="AE23" i="6"/>
  <c r="X23" i="6"/>
  <c r="U23" i="6"/>
  <c r="R23" i="6"/>
  <c r="Q23" i="6" s="1"/>
  <c r="N23" i="6"/>
  <c r="K23" i="6"/>
  <c r="H23" i="6"/>
  <c r="AJ22" i="6"/>
  <c r="AG22" i="6"/>
  <c r="AF22" i="6"/>
  <c r="Z22" i="6"/>
  <c r="W22" i="6"/>
  <c r="V22" i="6"/>
  <c r="T22" i="6"/>
  <c r="S22" i="6"/>
  <c r="O22" i="6"/>
  <c r="M22" i="6"/>
  <c r="J22" i="6"/>
  <c r="AH21" i="6"/>
  <c r="AE21" i="6"/>
  <c r="X21" i="6"/>
  <c r="U21" i="6"/>
  <c r="R21" i="6"/>
  <c r="N21" i="6"/>
  <c r="K21" i="6"/>
  <c r="H21" i="6"/>
  <c r="AH20" i="6"/>
  <c r="AE20" i="6"/>
  <c r="X20" i="6"/>
  <c r="U20" i="6"/>
  <c r="R20" i="6"/>
  <c r="Q20" i="6" s="1"/>
  <c r="N20" i="6"/>
  <c r="K20" i="6"/>
  <c r="H20" i="6"/>
  <c r="AH19" i="6"/>
  <c r="AE19" i="6"/>
  <c r="X19" i="6"/>
  <c r="U19" i="6"/>
  <c r="R19" i="6"/>
  <c r="N19" i="6"/>
  <c r="K19" i="6"/>
  <c r="H19" i="6"/>
  <c r="AJ18" i="6"/>
  <c r="AI18" i="6"/>
  <c r="AH18" i="6" s="1"/>
  <c r="AG18" i="6"/>
  <c r="AF18" i="6"/>
  <c r="AE18" i="6"/>
  <c r="Z18" i="6"/>
  <c r="Y18" i="6"/>
  <c r="X18" i="6" s="1"/>
  <c r="Q18" i="6" s="1"/>
  <c r="W18" i="6"/>
  <c r="V18" i="6"/>
  <c r="U18" i="6" s="1"/>
  <c r="T18" i="6"/>
  <c r="S18" i="6"/>
  <c r="R18" i="6"/>
  <c r="P18" i="6"/>
  <c r="O18" i="6"/>
  <c r="N18" i="6"/>
  <c r="M18" i="6"/>
  <c r="K18" i="6" s="1"/>
  <c r="L18" i="6"/>
  <c r="J18" i="6"/>
  <c r="H18" i="6"/>
  <c r="AH17" i="6"/>
  <c r="AE17" i="6"/>
  <c r="X17" i="6"/>
  <c r="U17" i="6"/>
  <c r="R17" i="6"/>
  <c r="N17" i="6"/>
  <c r="K17" i="6"/>
  <c r="H17" i="6"/>
  <c r="AH16" i="6"/>
  <c r="AE16" i="6"/>
  <c r="X16" i="6"/>
  <c r="U16" i="6"/>
  <c r="R16" i="6"/>
  <c r="N16" i="6"/>
  <c r="K16" i="6"/>
  <c r="H16" i="6"/>
  <c r="AH15" i="6"/>
  <c r="AE15" i="6"/>
  <c r="X15" i="6"/>
  <c r="U15" i="6"/>
  <c r="R15" i="6"/>
  <c r="N15" i="6"/>
  <c r="K15" i="6"/>
  <c r="H15" i="6"/>
  <c r="AH14" i="6"/>
  <c r="AA14" i="6" s="1"/>
  <c r="AE14" i="6"/>
  <c r="X14" i="6"/>
  <c r="U14" i="6"/>
  <c r="R14" i="6"/>
  <c r="N14" i="6"/>
  <c r="K14" i="6"/>
  <c r="H14" i="6"/>
  <c r="AJ13" i="6"/>
  <c r="AJ10" i="6" s="1"/>
  <c r="AI13" i="6"/>
  <c r="AH13" i="6" s="1"/>
  <c r="AG13" i="6"/>
  <c r="AF13" i="6"/>
  <c r="AF10" i="6" s="1"/>
  <c r="AE10" i="6" s="1"/>
  <c r="AE13" i="6"/>
  <c r="Z13" i="6"/>
  <c r="X13" i="6" s="1"/>
  <c r="Y13" i="6"/>
  <c r="W13" i="6"/>
  <c r="W10" i="6" s="1"/>
  <c r="V13" i="6"/>
  <c r="U13" i="6" s="1"/>
  <c r="T13" i="6"/>
  <c r="S13" i="6"/>
  <c r="S10" i="6" s="1"/>
  <c r="R10" i="6" s="1"/>
  <c r="R13" i="6"/>
  <c r="P13" i="6"/>
  <c r="O13" i="6"/>
  <c r="N13" i="6"/>
  <c r="M13" i="6"/>
  <c r="K13" i="6" s="1"/>
  <c r="L13" i="6"/>
  <c r="J13" i="6"/>
  <c r="J10" i="6" s="1"/>
  <c r="I13" i="6"/>
  <c r="H13" i="6" s="1"/>
  <c r="AH12" i="6"/>
  <c r="AE12" i="6"/>
  <c r="AA12" i="6"/>
  <c r="X12" i="6"/>
  <c r="U12" i="6"/>
  <c r="R12" i="6"/>
  <c r="Q12" i="6" s="1"/>
  <c r="N12" i="6"/>
  <c r="K12" i="6"/>
  <c r="H12" i="6"/>
  <c r="G12" i="6" s="1"/>
  <c r="AH11" i="6"/>
  <c r="AE11" i="6"/>
  <c r="X11" i="6"/>
  <c r="U11" i="6"/>
  <c r="R11" i="6"/>
  <c r="Q11" i="6" s="1"/>
  <c r="N11" i="6"/>
  <c r="K11" i="6"/>
  <c r="H11" i="6"/>
  <c r="AG10" i="6"/>
  <c r="Y10" i="6"/>
  <c r="T10" i="6"/>
  <c r="P10" i="6"/>
  <c r="O10" i="6"/>
  <c r="N10" i="6" s="1"/>
  <c r="L10" i="6"/>
  <c r="AH9" i="6"/>
  <c r="AE9" i="6"/>
  <c r="X9" i="6"/>
  <c r="U9" i="6"/>
  <c r="R9" i="6"/>
  <c r="N9" i="6"/>
  <c r="K9" i="6"/>
  <c r="H9" i="6"/>
  <c r="AH8" i="6"/>
  <c r="AE8" i="6"/>
  <c r="C11" i="5"/>
  <c r="C10" i="5" s="1"/>
  <c r="X8" i="6"/>
  <c r="Q8" i="6" s="1"/>
  <c r="Q7" i="6" s="1"/>
  <c r="U8" i="6"/>
  <c r="R8" i="6"/>
  <c r="N8" i="6"/>
  <c r="N7" i="6" s="1"/>
  <c r="C9" i="5" s="1"/>
  <c r="K8" i="6"/>
  <c r="H8" i="6"/>
  <c r="AJ7" i="6"/>
  <c r="AI7" i="6"/>
  <c r="AH7" i="6"/>
  <c r="C13" i="5" s="1"/>
  <c r="AG7" i="6"/>
  <c r="AF7" i="6"/>
  <c r="AE7" i="6"/>
  <c r="Z7" i="6"/>
  <c r="Y7" i="6"/>
  <c r="X7" i="6"/>
  <c r="W7" i="6"/>
  <c r="V7" i="6"/>
  <c r="U7" i="6"/>
  <c r="T7" i="6"/>
  <c r="S7" i="6"/>
  <c r="R7" i="6"/>
  <c r="P7" i="6"/>
  <c r="O7" i="6"/>
  <c r="M7" i="6"/>
  <c r="L7" i="6"/>
  <c r="K7" i="6"/>
  <c r="J7" i="6"/>
  <c r="I7" i="6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C12" i="5"/>
  <c r="E11" i="5"/>
  <c r="E10" i="5"/>
  <c r="E9" i="5"/>
  <c r="E8" i="5"/>
  <c r="C8" i="5"/>
  <c r="E7" i="5"/>
  <c r="E6" i="5"/>
  <c r="K9" i="4"/>
  <c r="J9" i="4"/>
  <c r="G8" i="4"/>
  <c r="G7" i="4" s="1"/>
  <c r="K8" i="4"/>
  <c r="J8" i="4"/>
  <c r="I8" i="4"/>
  <c r="H8" i="4"/>
  <c r="H7" i="4" s="1"/>
  <c r="K7" i="4"/>
  <c r="J7" i="4"/>
  <c r="I7" i="4"/>
  <c r="D9" i="3"/>
  <c r="D8" i="3" s="1"/>
  <c r="D7" i="3" s="1"/>
  <c r="N8" i="3"/>
  <c r="M8" i="3"/>
  <c r="L8" i="3"/>
  <c r="K8" i="3"/>
  <c r="J8" i="3"/>
  <c r="I8" i="3"/>
  <c r="H8" i="3"/>
  <c r="G8" i="3"/>
  <c r="F8" i="3"/>
  <c r="F7" i="3" s="1"/>
  <c r="C6" i="2" s="1"/>
  <c r="C36" i="2" s="1"/>
  <c r="E8" i="3"/>
  <c r="N7" i="3"/>
  <c r="M7" i="3"/>
  <c r="L7" i="3"/>
  <c r="K7" i="3"/>
  <c r="J7" i="3"/>
  <c r="I7" i="3"/>
  <c r="H7" i="3"/>
  <c r="G7" i="3"/>
  <c r="E7" i="3"/>
  <c r="C38" i="2" s="1"/>
  <c r="C37" i="2"/>
  <c r="E36" i="2"/>
  <c r="E40" i="2" s="1"/>
  <c r="C11" i="2"/>
  <c r="C10" i="2"/>
  <c r="C9" i="2"/>
  <c r="C8" i="2"/>
  <c r="C7" i="2"/>
  <c r="F10" i="8" l="1"/>
  <c r="F9" i="8" s="1"/>
  <c r="G9" i="8"/>
  <c r="G9" i="7"/>
  <c r="F8" i="10"/>
  <c r="F7" i="10" s="1"/>
  <c r="F13" i="8"/>
  <c r="H8" i="8"/>
  <c r="H7" i="8" s="1"/>
  <c r="F36" i="8"/>
  <c r="F18" i="8"/>
  <c r="F12" i="6"/>
  <c r="G13" i="6"/>
  <c r="AA24" i="6"/>
  <c r="Q37" i="6"/>
  <c r="AA46" i="6"/>
  <c r="H47" i="6"/>
  <c r="AA47" i="6"/>
  <c r="G8" i="6"/>
  <c r="G7" i="6" s="1"/>
  <c r="M10" i="6"/>
  <c r="K10" i="6" s="1"/>
  <c r="V10" i="6"/>
  <c r="U10" i="6" s="1"/>
  <c r="Z10" i="6"/>
  <c r="X10" i="6" s="1"/>
  <c r="AI10" i="6"/>
  <c r="AH10" i="6" s="1"/>
  <c r="G14" i="6"/>
  <c r="F14" i="6" s="1"/>
  <c r="G20" i="6"/>
  <c r="Q24" i="6"/>
  <c r="Q30" i="6"/>
  <c r="G37" i="6"/>
  <c r="R41" i="6"/>
  <c r="AE41" i="6"/>
  <c r="Q46" i="6"/>
  <c r="Q14" i="6"/>
  <c r="H36" i="6"/>
  <c r="I22" i="6"/>
  <c r="H22" i="6" s="1"/>
  <c r="AA11" i="6"/>
  <c r="F11" i="6" s="1"/>
  <c r="Q15" i="6"/>
  <c r="AA15" i="6"/>
  <c r="F15" i="6" s="1"/>
  <c r="Q17" i="6"/>
  <c r="L22" i="6"/>
  <c r="K22" i="6" s="1"/>
  <c r="Y22" i="6"/>
  <c r="X22" i="6" s="1"/>
  <c r="G24" i="6"/>
  <c r="AA25" i="6"/>
  <c r="F25" i="6" s="1"/>
  <c r="G26" i="6"/>
  <c r="AA27" i="6"/>
  <c r="G28" i="6"/>
  <c r="F28" i="6" s="1"/>
  <c r="G29" i="6"/>
  <c r="G30" i="6"/>
  <c r="AA34" i="6"/>
  <c r="O39" i="6"/>
  <c r="N39" i="6" s="1"/>
  <c r="AA8" i="6"/>
  <c r="AA7" i="6" s="1"/>
  <c r="F22" i="8"/>
  <c r="G8" i="7"/>
  <c r="G7" i="7" s="1"/>
  <c r="G9" i="6"/>
  <c r="G46" i="6"/>
  <c r="R22" i="6"/>
  <c r="Q22" i="6" s="1"/>
  <c r="AH22" i="6"/>
  <c r="N22" i="6"/>
  <c r="F37" i="6"/>
  <c r="G18" i="6"/>
  <c r="AA21" i="6"/>
  <c r="AA31" i="6"/>
  <c r="G38" i="6"/>
  <c r="Q39" i="6"/>
  <c r="G11" i="6"/>
  <c r="G15" i="6"/>
  <c r="Q16" i="6"/>
  <c r="AA19" i="6"/>
  <c r="Q21" i="6"/>
  <c r="Q31" i="6"/>
  <c r="G34" i="6"/>
  <c r="G36" i="6"/>
  <c r="AA40" i="6"/>
  <c r="Q41" i="6"/>
  <c r="G42" i="6"/>
  <c r="F42" i="6" s="1"/>
  <c r="G44" i="6"/>
  <c r="F44" i="6" s="1"/>
  <c r="Q9" i="6"/>
  <c r="Q13" i="6"/>
  <c r="AA17" i="6"/>
  <c r="Q19" i="6"/>
  <c r="G21" i="6"/>
  <c r="F21" i="6" s="1"/>
  <c r="U22" i="6"/>
  <c r="AE22" i="6"/>
  <c r="AA22" i="6" s="1"/>
  <c r="Q26" i="6"/>
  <c r="Q40" i="6"/>
  <c r="F40" i="6" s="1"/>
  <c r="Q43" i="6"/>
  <c r="Q45" i="6"/>
  <c r="G16" i="6"/>
  <c r="AA9" i="6"/>
  <c r="F48" i="6"/>
  <c r="AA45" i="6"/>
  <c r="F45" i="6" s="1"/>
  <c r="AA41" i="6"/>
  <c r="AA43" i="6"/>
  <c r="AA36" i="6"/>
  <c r="AA38" i="6"/>
  <c r="F38" i="6" s="1"/>
  <c r="AA30" i="6"/>
  <c r="F30" i="6"/>
  <c r="AA26" i="6"/>
  <c r="AA23" i="6"/>
  <c r="AA10" i="6"/>
  <c r="AA20" i="6"/>
  <c r="AA18" i="6"/>
  <c r="AA13" i="6"/>
  <c r="F13" i="6" s="1"/>
  <c r="AA16" i="6"/>
  <c r="F29" i="6"/>
  <c r="G17" i="6"/>
  <c r="G39" i="6"/>
  <c r="G47" i="6"/>
  <c r="G19" i="6"/>
  <c r="G23" i="6"/>
  <c r="G27" i="6"/>
  <c r="G31" i="6"/>
  <c r="G41" i="6"/>
  <c r="G43" i="6"/>
  <c r="H7" i="6"/>
  <c r="C7" i="5" s="1"/>
  <c r="C6" i="5" s="1"/>
  <c r="I10" i="6"/>
  <c r="H10" i="6" s="1"/>
  <c r="F31" i="6" l="1"/>
  <c r="F27" i="6"/>
  <c r="F47" i="6"/>
  <c r="F41" i="6"/>
  <c r="F19" i="6"/>
  <c r="F34" i="6"/>
  <c r="F20" i="6"/>
  <c r="G22" i="6"/>
  <c r="F36" i="6"/>
  <c r="AA39" i="6"/>
  <c r="F39" i="6" s="1"/>
  <c r="F46" i="6"/>
  <c r="F24" i="6"/>
  <c r="Q10" i="6"/>
  <c r="F8" i="6"/>
  <c r="F7" i="6" s="1"/>
  <c r="G10" i="6"/>
  <c r="F18" i="6"/>
  <c r="F26" i="6"/>
  <c r="G8" i="8"/>
  <c r="G7" i="8" s="1"/>
  <c r="F8" i="8"/>
  <c r="F7" i="8" s="1"/>
  <c r="F9" i="6"/>
  <c r="F43" i="6"/>
  <c r="F23" i="6"/>
  <c r="F17" i="6"/>
  <c r="F16" i="6"/>
  <c r="F22" i="6"/>
  <c r="F10" i="6" l="1"/>
</calcChain>
</file>

<file path=xl/sharedStrings.xml><?xml version="1.0" encoding="utf-8"?>
<sst xmlns="http://schemas.openxmlformats.org/spreadsheetml/2006/main" count="850" uniqueCount="358">
  <si>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</si>
  <si>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</si>
  <si>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</si>
  <si>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</si>
  <si>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</si>
  <si>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</si>
  <si>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</si>
  <si>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</si>
  <si>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</si>
  <si>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</si>
  <si>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</si>
  <si>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</si>
  <si>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</si>
  <si>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</si>
  <si>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</si>
  <si>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</si>
  <si>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</si>
  <si>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</si>
  <si>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</si>
  <si>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</si>
  <si>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</si>
  <si>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</si>
  <si>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</si>
  <si>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</si>
  <si>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</si>
  <si>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</si>
  <si>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</si>
  <si>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</si>
  <si>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</si>
  <si>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</si>
  <si>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</si>
  <si>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</si>
  <si>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</si>
  <si>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</si>
  <si>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</si>
  <si>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</si>
  <si>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</si>
  <si>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</si>
  <si>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</si>
  <si>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</si>
  <si>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</si>
  <si>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</si>
  <si>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</si>
  <si>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</si>
  <si>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</si>
  <si>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</si>
  <si>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</si>
  <si>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</si>
  <si>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</si>
  <si>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</si>
  <si>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</si>
  <si>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</si>
  <si>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</si>
  <si>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</si>
  <si>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</si>
  <si>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</si>
  <si>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</si>
  <si>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</si>
  <si>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</si>
  <si>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</si>
  <si>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</si>
  <si>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</si>
  <si>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</si>
  <si>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</si>
  <si>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</si>
  <si>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</si>
  <si>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</si>
  <si>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</si>
  <si>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</si>
  <si>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</si>
  <si>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</si>
  <si>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</si>
  <si>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502001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</si>
  <si>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</si>
  <si>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</si>
  <si>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</si>
  <si>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</si>
  <si>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</si>
  <si>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</si>
  <si>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</si>
  <si>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</si>
  <si>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</si>
  <si>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</si>
  <si>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</si>
  <si>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</si>
  <si>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01</t>
  </si>
  <si>
    <t>50</t>
  </si>
  <si>
    <t>32</t>
  </si>
  <si>
    <t>99</t>
  </si>
  <si>
    <t>36</t>
  </si>
  <si>
    <t>02</t>
  </si>
  <si>
    <t>208</t>
  </si>
  <si>
    <t>05</t>
  </si>
  <si>
    <t>210</t>
  </si>
  <si>
    <t>11</t>
  </si>
  <si>
    <t>16</t>
  </si>
  <si>
    <t>213</t>
  </si>
  <si>
    <t>07</t>
  </si>
  <si>
    <t>221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</si>
  <si>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</si>
  <si>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</si>
  <si>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</si>
  <si>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</si>
  <si>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</si>
  <si>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</si>
  <si>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</si>
  <si>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</si>
  <si>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</si>
  <si>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</si>
  <si>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</si>
  <si>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</si>
  <si>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</si>
  <si>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</si>
  <si>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</si>
  <si>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</si>
  <si>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</si>
  <si>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</si>
  <si>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</si>
  <si>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</si>
  <si>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</si>
  <si>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</si>
  <si>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</si>
  <si>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</si>
  <si>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</si>
  <si>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</si>
  <si>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</si>
  <si>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</si>
  <si>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</si>
  <si>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</si>
  <si>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</si>
  <si>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</si>
  <si>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</si>
  <si>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</si>
  <si>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</si>
  <si>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</si>
  <si>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</si>
  <si>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</si>
  <si>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</si>
  <si>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</si>
  <si>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</si>
  <si>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</si>
  <si>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</si>
  <si>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</si>
  <si>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</si>
  <si>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</si>
  <si>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</si>
  <si>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</si>
  <si>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</si>
  <si>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</si>
  <si>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family val="3"/>
        <charset val="134"/>
      </rPr>
      <t>  工资福利支出</t>
    </r>
  </si>
  <si>
    <r>
      <rPr>
        <sz val="11"/>
        <rFont val="宋体"/>
        <family val="3"/>
        <charset val="134"/>
      </rPr>
      <t>   基本工资</t>
    </r>
  </si>
  <si>
    <r>
      <rPr>
        <sz val="11"/>
        <rFont val="宋体"/>
        <family val="3"/>
        <charset val="134"/>
      </rPr>
      <t>   津贴补贴</t>
    </r>
  </si>
  <si>
    <r>
      <rPr>
        <sz val="11"/>
        <rFont val="宋体"/>
        <family val="3"/>
        <charset val="134"/>
      </rPr>
      <t>   奖金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</si>
  <si>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</si>
  <si>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</si>
  <si>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   年终一次性奖励工资</t>
    </r>
  </si>
  <si>
    <r>
      <rPr>
        <sz val="11"/>
        <rFont val="宋体"/>
        <family val="3"/>
        <charset val="134"/>
      </rPr>
      <t>   绩效工资</t>
    </r>
  </si>
  <si>
    <r>
      <rPr>
        <sz val="11"/>
        <rFont val="宋体"/>
        <family val="3"/>
        <charset val="134"/>
      </rPr>
      <t>   机关事业单位基本养老保险缴费</t>
    </r>
  </si>
  <si>
    <r>
      <rPr>
        <sz val="11"/>
        <rFont val="宋体"/>
        <family val="3"/>
        <charset val="134"/>
      </rPr>
      <t>   职工基本医疗保险缴费</t>
    </r>
  </si>
  <si>
    <r>
      <rPr>
        <sz val="11"/>
        <rFont val="宋体"/>
        <family val="3"/>
        <charset val="134"/>
      </rPr>
      <t>   其他社会保障缴费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</si>
  <si>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</si>
  <si>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   失业保险</t>
    </r>
  </si>
  <si>
    <r>
      <rPr>
        <sz val="11"/>
        <rFont val="宋体"/>
        <family val="3"/>
        <charset val="134"/>
      </rPr>
      <t>    工伤保险</t>
    </r>
  </si>
  <si>
    <r>
      <rPr>
        <sz val="11"/>
        <rFont val="宋体"/>
        <family val="3"/>
        <charset val="134"/>
      </rPr>
      <t>   住房公积金</t>
    </r>
  </si>
  <si>
    <r>
      <rPr>
        <sz val="11"/>
        <rFont val="宋体"/>
        <family val="3"/>
        <charset val="134"/>
      </rPr>
      <t>  商品和服务支出</t>
    </r>
  </si>
  <si>
    <r>
      <rPr>
        <sz val="11"/>
        <rFont val="宋体"/>
        <family val="3"/>
        <charset val="134"/>
      </rPr>
      <t>   办公费</t>
    </r>
  </si>
  <si>
    <r>
      <rPr>
        <sz val="11"/>
        <rFont val="宋体"/>
        <family val="3"/>
        <charset val="134"/>
      </rPr>
      <t>   印刷费</t>
    </r>
  </si>
  <si>
    <r>
      <rPr>
        <sz val="11"/>
        <rFont val="宋体"/>
        <family val="3"/>
        <charset val="134"/>
      </rPr>
      <t>   水费</t>
    </r>
  </si>
  <si>
    <r>
      <rPr>
        <sz val="11"/>
        <rFont val="宋体"/>
        <family val="3"/>
        <charset val="134"/>
      </rPr>
      <t>   电费</t>
    </r>
  </si>
  <si>
    <r>
      <rPr>
        <sz val="11"/>
        <rFont val="宋体"/>
        <family val="3"/>
        <charset val="134"/>
      </rPr>
      <t>   邮电费</t>
    </r>
  </si>
  <si>
    <r>
      <rPr>
        <sz val="11"/>
        <rFont val="宋体"/>
        <family val="3"/>
        <charset val="134"/>
      </rPr>
      <t>   差旅费</t>
    </r>
  </si>
  <si>
    <r>
      <rPr>
        <sz val="11"/>
        <rFont val="宋体"/>
        <family val="3"/>
        <charset val="134"/>
      </rPr>
      <t>   会议费</t>
    </r>
  </si>
  <si>
    <r>
      <rPr>
        <sz val="11"/>
        <rFont val="宋体"/>
        <family val="3"/>
        <charset val="134"/>
      </rPr>
      <t>   培训费</t>
    </r>
  </si>
  <si>
    <r>
      <rPr>
        <sz val="11"/>
        <rFont val="宋体"/>
        <family val="3"/>
        <charset val="134"/>
      </rPr>
      <t>   公务接待费</t>
    </r>
  </si>
  <si>
    <r>
      <rPr>
        <sz val="11"/>
        <rFont val="宋体"/>
        <family val="3"/>
        <charset val="134"/>
      </rPr>
      <t>   工会经费</t>
    </r>
  </si>
  <si>
    <r>
      <rPr>
        <sz val="11"/>
        <rFont val="宋体"/>
        <family val="3"/>
        <charset val="134"/>
      </rPr>
      <t>   福利费</t>
    </r>
  </si>
  <si>
    <r>
      <rPr>
        <sz val="11"/>
        <rFont val="宋体"/>
        <family val="3"/>
        <charset val="134"/>
      </rPr>
      <t>   其他交通费用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</si>
  <si>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</si>
  <si>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</si>
  <si>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    公务用车改革补贴</t>
    </r>
  </si>
  <si>
    <r>
      <rPr>
        <sz val="11"/>
        <rFont val="宋体"/>
        <family val="3"/>
        <charset val="134"/>
      </rPr>
      <t>  对个人和家庭的补助</t>
    </r>
  </si>
  <si>
    <r>
      <rPr>
        <sz val="11"/>
        <rFont val="宋体"/>
        <family val="3"/>
        <charset val="134"/>
      </rPr>
      <t>   离休费</t>
    </r>
  </si>
  <si>
    <r>
      <rPr>
        <sz val="11"/>
        <rFont val="宋体"/>
        <family val="3"/>
        <charset val="134"/>
      </rPr>
      <t>   生活补助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</si>
  <si>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</si>
  <si>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</si>
  <si>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  三支一扶</t>
    </r>
  </si>
  <si>
    <r>
      <rPr>
        <sz val="11"/>
        <rFont val="宋体"/>
        <family val="3"/>
        <charset val="134"/>
      </rPr>
      <t>    遗属补助</t>
    </r>
  </si>
  <si>
    <r>
      <rPr>
        <sz val="11"/>
        <rFont val="宋体"/>
        <family val="3"/>
        <charset val="134"/>
      </rPr>
      <t>    其他补助</t>
    </r>
  </si>
  <si>
    <r>
      <rPr>
        <sz val="11"/>
        <rFont val="宋体"/>
        <family val="3"/>
        <charset val="134"/>
      </rPr>
      <t>   奖励金</t>
    </r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</si>
  <si>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</si>
  <si>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</si>
  <si>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</si>
  <si>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</si>
  <si>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</si>
  <si>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</si>
  <si>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</si>
  <si>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family val="3"/>
        <charset val="134"/>
      </rPr>
      <t> 工资福利支出</t>
    </r>
  </si>
  <si>
    <r>
      <rPr>
        <sz val="11"/>
        <rFont val="宋体"/>
        <family val="3"/>
        <charset val="134"/>
      </rPr>
      <t>01</t>
    </r>
  </si>
  <si>
    <t>30101</t>
  </si>
  <si>
    <r>
      <rPr>
        <sz val="11"/>
        <rFont val="宋体"/>
        <family val="3"/>
        <charset val="134"/>
      </rPr>
      <t>  基本工资</t>
    </r>
  </si>
  <si>
    <r>
      <rPr>
        <sz val="11"/>
        <rFont val="宋体"/>
        <family val="3"/>
        <charset val="134"/>
      </rPr>
      <t>02</t>
    </r>
  </si>
  <si>
    <t>30102</t>
  </si>
  <si>
    <r>
      <rPr>
        <sz val="11"/>
        <rFont val="宋体"/>
        <family val="3"/>
        <charset val="134"/>
      </rPr>
      <t>  津贴补贴</t>
    </r>
  </si>
  <si>
    <t>30103</t>
  </si>
  <si>
    <r>
      <rPr>
        <sz val="11"/>
        <rFont val="宋体"/>
        <family val="3"/>
        <charset val="134"/>
      </rPr>
      <t>  奖金</t>
    </r>
  </si>
  <si>
    <t>3010301</t>
  </si>
  <si>
    <r>
      <rPr>
        <sz val="11"/>
        <rFont val="宋体"/>
        <family val="3"/>
        <charset val="134"/>
      </rPr>
      <t>   年终一次性奖励工资</t>
    </r>
  </si>
  <si>
    <r>
      <rPr>
        <sz val="11"/>
        <rFont val="宋体"/>
        <family val="3"/>
        <charset val="134"/>
      </rPr>
      <t>07</t>
    </r>
  </si>
  <si>
    <t>30107</t>
  </si>
  <si>
    <r>
      <rPr>
        <sz val="11"/>
        <rFont val="宋体"/>
        <family val="3"/>
        <charset val="134"/>
      </rPr>
      <t>  绩效工资</t>
    </r>
  </si>
  <si>
    <r>
      <rPr>
        <sz val="11"/>
        <rFont val="宋体"/>
        <family val="3"/>
        <charset val="134"/>
      </rPr>
      <t>08</t>
    </r>
  </si>
  <si>
    <t>30108</t>
  </si>
  <si>
    <r>
      <rPr>
        <sz val="11"/>
        <rFont val="宋体"/>
        <family val="3"/>
        <charset val="134"/>
      </rPr>
      <t>  机关事业单位基本养老保险缴费</t>
    </r>
  </si>
  <si>
    <r>
      <rPr>
        <sz val="11"/>
        <rFont val="宋体"/>
        <family val="3"/>
        <charset val="134"/>
      </rPr>
      <t>10</t>
    </r>
  </si>
  <si>
    <t>30110</t>
  </si>
  <si>
    <r>
      <rPr>
        <sz val="11"/>
        <rFont val="宋体"/>
        <family val="3"/>
        <charset val="134"/>
      </rPr>
      <t>  职工基本医疗保险缴费</t>
    </r>
  </si>
  <si>
    <t>30112</t>
  </si>
  <si>
    <r>
      <rPr>
        <sz val="11"/>
        <rFont val="宋体"/>
        <family val="3"/>
        <charset val="134"/>
      </rPr>
      <t>  其他社会保障缴费</t>
    </r>
  </si>
  <si>
    <t>3011201</t>
  </si>
  <si>
    <r>
      <rPr>
        <sz val="11"/>
        <rFont val="宋体"/>
        <family val="3"/>
        <charset val="134"/>
      </rPr>
      <t>   失业保险</t>
    </r>
  </si>
  <si>
    <t>3011202</t>
  </si>
  <si>
    <r>
      <rPr>
        <sz val="11"/>
        <rFont val="宋体"/>
        <family val="3"/>
        <charset val="134"/>
      </rPr>
      <t>   工伤保险</t>
    </r>
  </si>
  <si>
    <r>
      <rPr>
        <sz val="11"/>
        <rFont val="宋体"/>
        <family val="3"/>
        <charset val="134"/>
      </rPr>
      <t>13</t>
    </r>
  </si>
  <si>
    <t>30113</t>
  </si>
  <si>
    <r>
      <rPr>
        <sz val="11"/>
        <rFont val="宋体"/>
        <family val="3"/>
        <charset val="134"/>
      </rPr>
      <t>  住房公积金</t>
    </r>
  </si>
  <si>
    <t>302</t>
  </si>
  <si>
    <r>
      <rPr>
        <sz val="11"/>
        <rFont val="宋体"/>
        <family val="3"/>
        <charset val="134"/>
      </rPr>
      <t> 商品和服务支出</t>
    </r>
  </si>
  <si>
    <t>30201</t>
  </si>
  <si>
    <r>
      <rPr>
        <sz val="11"/>
        <rFont val="宋体"/>
        <family val="3"/>
        <charset val="134"/>
      </rPr>
      <t>  办公费</t>
    </r>
  </si>
  <si>
    <t>30202</t>
  </si>
  <si>
    <r>
      <rPr>
        <sz val="11"/>
        <rFont val="宋体"/>
        <family val="3"/>
        <charset val="134"/>
      </rPr>
      <t>  印刷费</t>
    </r>
  </si>
  <si>
    <t>30205</t>
  </si>
  <si>
    <r>
      <rPr>
        <sz val="11"/>
        <rFont val="宋体"/>
        <family val="3"/>
        <charset val="134"/>
      </rPr>
      <t>  水费</t>
    </r>
  </si>
  <si>
    <r>
      <rPr>
        <sz val="11"/>
        <rFont val="宋体"/>
        <family val="3"/>
        <charset val="134"/>
      </rPr>
      <t>06</t>
    </r>
  </si>
  <si>
    <t>30206</t>
  </si>
  <si>
    <r>
      <rPr>
        <sz val="11"/>
        <rFont val="宋体"/>
        <family val="3"/>
        <charset val="134"/>
      </rPr>
      <t>  电费</t>
    </r>
  </si>
  <si>
    <t>30207</t>
  </si>
  <si>
    <r>
      <rPr>
        <sz val="11"/>
        <rFont val="宋体"/>
        <family val="3"/>
        <charset val="134"/>
      </rPr>
      <t>  邮电费</t>
    </r>
  </si>
  <si>
    <r>
      <rPr>
        <sz val="11"/>
        <rFont val="宋体"/>
        <family val="3"/>
        <charset val="134"/>
      </rPr>
      <t>11</t>
    </r>
  </si>
  <si>
    <t>30211</t>
  </si>
  <si>
    <r>
      <rPr>
        <sz val="11"/>
        <rFont val="宋体"/>
        <family val="3"/>
        <charset val="134"/>
      </rPr>
      <t>  差旅费</t>
    </r>
  </si>
  <si>
    <r>
      <rPr>
        <sz val="11"/>
        <rFont val="宋体"/>
        <family val="3"/>
        <charset val="134"/>
      </rPr>
      <t>15</t>
    </r>
  </si>
  <si>
    <t>30215</t>
  </si>
  <si>
    <r>
      <rPr>
        <sz val="11"/>
        <rFont val="宋体"/>
        <family val="3"/>
        <charset val="134"/>
      </rPr>
      <t>  会议费</t>
    </r>
  </si>
  <si>
    <r>
      <rPr>
        <sz val="11"/>
        <rFont val="宋体"/>
        <family val="3"/>
        <charset val="134"/>
      </rPr>
      <t>16</t>
    </r>
  </si>
  <si>
    <t>30216</t>
  </si>
  <si>
    <r>
      <rPr>
        <sz val="11"/>
        <rFont val="宋体"/>
        <family val="3"/>
        <charset val="134"/>
      </rPr>
      <t>  培训费</t>
    </r>
  </si>
  <si>
    <r>
      <rPr>
        <sz val="11"/>
        <rFont val="宋体"/>
        <family val="3"/>
        <charset val="134"/>
      </rPr>
      <t>17</t>
    </r>
  </si>
  <si>
    <t>30217</t>
  </si>
  <si>
    <r>
      <rPr>
        <sz val="11"/>
        <rFont val="宋体"/>
        <family val="3"/>
        <charset val="134"/>
      </rPr>
      <t>  公务接待费</t>
    </r>
  </si>
  <si>
    <r>
      <rPr>
        <sz val="11"/>
        <rFont val="宋体"/>
        <family val="3"/>
        <charset val="134"/>
      </rPr>
      <t>28</t>
    </r>
  </si>
  <si>
    <t>30228</t>
  </si>
  <si>
    <r>
      <rPr>
        <sz val="11"/>
        <rFont val="宋体"/>
        <family val="3"/>
        <charset val="134"/>
      </rPr>
      <t>  工会经费</t>
    </r>
  </si>
  <si>
    <r>
      <rPr>
        <sz val="11"/>
        <rFont val="宋体"/>
        <family val="3"/>
        <charset val="134"/>
      </rPr>
      <t>29</t>
    </r>
  </si>
  <si>
    <t>30229</t>
  </si>
  <si>
    <r>
      <rPr>
        <sz val="11"/>
        <rFont val="宋体"/>
        <family val="3"/>
        <charset val="134"/>
      </rPr>
      <t>  福利费</t>
    </r>
  </si>
  <si>
    <t>30239</t>
  </si>
  <si>
    <r>
      <rPr>
        <sz val="11"/>
        <rFont val="宋体"/>
        <family val="3"/>
        <charset val="134"/>
      </rPr>
      <t>  其他交通费用</t>
    </r>
  </si>
  <si>
    <t>3023901</t>
  </si>
  <si>
    <r>
      <rPr>
        <sz val="11"/>
        <rFont val="宋体"/>
        <family val="3"/>
        <charset val="134"/>
      </rPr>
      <t>   公务用车改革补贴</t>
    </r>
  </si>
  <si>
    <t>303</t>
  </si>
  <si>
    <r>
      <rPr>
        <sz val="11"/>
        <rFont val="宋体"/>
        <family val="3"/>
        <charset val="134"/>
      </rPr>
      <t> 对个人和家庭的补助</t>
    </r>
  </si>
  <si>
    <t>30301</t>
  </si>
  <si>
    <r>
      <rPr>
        <sz val="11"/>
        <rFont val="宋体"/>
        <family val="3"/>
        <charset val="134"/>
      </rPr>
      <t>  离休费</t>
    </r>
  </si>
  <si>
    <t>30305</t>
  </si>
  <si>
    <r>
      <rPr>
        <sz val="11"/>
        <rFont val="宋体"/>
        <family val="3"/>
        <charset val="134"/>
      </rPr>
      <t>  生活补助</t>
    </r>
  </si>
  <si>
    <t>3030501</t>
  </si>
  <si>
    <r>
      <rPr>
        <sz val="11"/>
        <rFont val="宋体"/>
        <family val="3"/>
        <charset val="134"/>
      </rPr>
      <t>   三支一扶</t>
    </r>
  </si>
  <si>
    <t>3030503</t>
  </si>
  <si>
    <r>
      <rPr>
        <sz val="11"/>
        <rFont val="宋体"/>
        <family val="3"/>
        <charset val="134"/>
      </rPr>
      <t>   遗属补助</t>
    </r>
  </si>
  <si>
    <r>
      <rPr>
        <sz val="11"/>
        <rFont val="宋体"/>
        <family val="3"/>
        <charset val="134"/>
      </rPr>
      <t>09</t>
    </r>
  </si>
  <si>
    <t>30309</t>
  </si>
  <si>
    <r>
      <rPr>
        <sz val="11"/>
        <rFont val="宋体"/>
        <family val="3"/>
        <charset val="134"/>
      </rPr>
      <t>  奖励金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</si>
  <si>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</si>
  <si>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</si>
  <si>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</si>
  <si>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</si>
  <si>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</si>
  <si>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</si>
  <si>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</si>
  <si>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</si>
  <si>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</si>
  <si>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</si>
  <si>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</si>
  <si>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</si>
  <si>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</si>
  <si>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</si>
  <si>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</si>
  <si>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</si>
  <si>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</si>
  <si>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</si>
  <si>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</si>
  <si>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</si>
  <si>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 xml:space="preserve">    行政运行</t>
  </si>
  <si>
    <t xml:space="preserve">    一般行政管理事务</t>
  </si>
  <si>
    <t>06</t>
  </si>
  <si>
    <t xml:space="preserve">    事业运行</t>
  </si>
  <si>
    <t>31</t>
  </si>
  <si>
    <t xml:space="preserve">    其他组织事务支出</t>
  </si>
  <si>
    <t>207</t>
  </si>
  <si>
    <t xml:space="preserve">    其他文化和旅游支出</t>
  </si>
  <si>
    <t xml:space="preserve">    其他人力资源社和会保障管理事务支出</t>
  </si>
  <si>
    <t xml:space="preserve">    机关事业单位基本养老保险缴费支出</t>
  </si>
  <si>
    <t xml:space="preserve">    行政单位医疗</t>
  </si>
  <si>
    <t xml:space="preserve">    老龄卫生健康事务</t>
  </si>
  <si>
    <t>211</t>
  </si>
  <si>
    <t xml:space="preserve">    水体</t>
  </si>
  <si>
    <t>04</t>
  </si>
  <si>
    <t xml:space="preserve">    农村环境保护</t>
  </si>
  <si>
    <t>212</t>
  </si>
  <si>
    <t xml:space="preserve">    城乡社区环境卫生</t>
  </si>
  <si>
    <t>52</t>
  </si>
  <si>
    <t xml:space="preserve">    对高校毕业生到基层任职补助</t>
  </si>
  <si>
    <t xml:space="preserve">    其他水利支出</t>
  </si>
  <si>
    <t xml:space="preserve">    对村民委员会和村党支部的补助</t>
  </si>
  <si>
    <t xml:space="preserve">    其他农村综合改革支出</t>
  </si>
  <si>
    <t xml:space="preserve">    住房公积金</t>
  </si>
  <si>
    <t>224</t>
  </si>
  <si>
    <r>
      <t xml:space="preserve"> </t>
    </r>
    <r>
      <rPr>
        <sz val="11"/>
        <rFont val="宋体"/>
        <family val="3"/>
        <charset val="134"/>
      </rPr>
      <t xml:space="preserve">  </t>
    </r>
    <r>
      <rPr>
        <sz val="11"/>
        <rFont val="宋体"/>
        <family val="3"/>
        <charset val="134"/>
      </rPr>
      <t xml:space="preserve"> 其他自然灾害救灾及恢复重建支出</t>
    </r>
    <phoneticPr fontId="16" type="noConversion"/>
  </si>
  <si>
    <t>旺苍县天星镇人民政府</t>
    <phoneticPr fontId="16" type="noConversion"/>
  </si>
  <si>
    <t xml:space="preserve">      劳务费</t>
    <phoneticPr fontId="16" type="noConversion"/>
  </si>
  <si>
    <t>旺苍县天星镇人民政府部门</t>
    <phoneticPr fontId="16" type="noConversion"/>
  </si>
  <si>
    <r>
      <t xml:space="preserve">  </t>
    </r>
    <r>
      <rPr>
        <sz val="11"/>
        <rFont val="宋体"/>
        <family val="3"/>
        <charset val="134"/>
      </rPr>
      <t xml:space="preserve">  </t>
    </r>
    <r>
      <rPr>
        <sz val="11"/>
        <rFont val="宋体"/>
        <family val="3"/>
        <charset val="134"/>
      </rPr>
      <t>其他自然灾害救灾及恢复重建支出</t>
    </r>
    <phoneticPr fontId="16" type="noConversion"/>
  </si>
  <si>
    <t>旺苍县天星镇人民政府</t>
    <phoneticPr fontId="16" type="noConversion"/>
  </si>
  <si>
    <t>  劳务费</t>
    <phoneticPr fontId="16" type="noConversion"/>
  </si>
  <si>
    <t>   公务用车运行维护费</t>
    <phoneticPr fontId="16" type="noConversion"/>
  </si>
  <si>
    <t>  公务用车运行维护费</t>
    <phoneticPr fontId="16" type="noConversion"/>
  </si>
  <si>
    <t>   其他商品和服务支出</t>
    <phoneticPr fontId="16" type="noConversion"/>
  </si>
  <si>
    <t>   其他对个人和家庭的补助</t>
    <phoneticPr fontId="16" type="noConversion"/>
  </si>
  <si>
    <t>  其他对个人和家庭的补助</t>
    <phoneticPr fontId="16" type="noConversion"/>
  </si>
  <si>
    <t>  其他支出</t>
    <phoneticPr fontId="16" type="noConversion"/>
  </si>
  <si>
    <t>  其他支出</t>
    <phoneticPr fontId="16" type="noConversion"/>
  </si>
  <si>
    <t>   对民间非营利组织和群众性自治组织补贴</t>
    <phoneticPr fontId="16" type="noConversion"/>
  </si>
  <si>
    <t>    对民间非营利组织和群众性自治组织补贴</t>
    <phoneticPr fontId="16" type="noConversion"/>
  </si>
  <si>
    <t>  其他商品和服务支出</t>
    <phoneticPr fontId="16" type="noConversion"/>
  </si>
  <si>
    <t> 一般行政管理事务</t>
  </si>
  <si>
    <r>
      <t>0</t>
    </r>
    <r>
      <rPr>
        <sz val="11"/>
        <rFont val="宋体"/>
        <family val="3"/>
        <charset val="134"/>
      </rPr>
      <t>2</t>
    </r>
    <phoneticPr fontId="16" type="noConversion"/>
  </si>
  <si>
    <t>  党建活动经费</t>
  </si>
  <si>
    <t xml:space="preserve">  水体</t>
    <phoneticPr fontId="16" type="noConversion"/>
  </si>
  <si>
    <r>
      <t>2</t>
    </r>
    <r>
      <rPr>
        <sz val="11"/>
        <rFont val="宋体"/>
        <family val="3"/>
        <charset val="134"/>
      </rPr>
      <t>11</t>
    </r>
    <phoneticPr fontId="16" type="noConversion"/>
  </si>
  <si>
    <r>
      <t>0</t>
    </r>
    <r>
      <rPr>
        <sz val="11"/>
        <rFont val="宋体"/>
        <family val="3"/>
        <charset val="134"/>
      </rPr>
      <t>3</t>
    </r>
    <phoneticPr fontId="16" type="noConversion"/>
  </si>
  <si>
    <t xml:space="preserve">    水污染防治专项经费</t>
    <phoneticPr fontId="16" type="noConversion"/>
  </si>
  <si>
    <t xml:space="preserve">  农村环境保护</t>
    <phoneticPr fontId="16" type="noConversion"/>
  </si>
  <si>
    <t>211</t>
    <phoneticPr fontId="16" type="noConversion"/>
  </si>
  <si>
    <t>04</t>
    <phoneticPr fontId="16" type="noConversion"/>
  </si>
  <si>
    <t>02</t>
    <phoneticPr fontId="16" type="noConversion"/>
  </si>
  <si>
    <t xml:space="preserve">    大山村农村生活污水治理“千村示范工程”</t>
    <phoneticPr fontId="16" type="noConversion"/>
  </si>
  <si>
    <r>
      <t xml:space="preserve"> </t>
    </r>
    <r>
      <rPr>
        <sz val="11"/>
        <color indexed="8"/>
        <rFont val="宋体"/>
        <family val="3"/>
        <charset val="134"/>
        <scheme val="minor"/>
      </rPr>
      <t xml:space="preserve"> </t>
    </r>
    <r>
      <rPr>
        <sz val="11"/>
        <color indexed="8"/>
        <rFont val="宋体"/>
        <family val="3"/>
        <charset val="134"/>
        <scheme val="minor"/>
      </rPr>
      <t>城乡社区环境卫生</t>
    </r>
    <phoneticPr fontId="16" type="noConversion"/>
  </si>
  <si>
    <t xml:space="preserve">    垃圾治理项目资金</t>
    <phoneticPr fontId="16" type="noConversion"/>
  </si>
  <si>
    <t xml:space="preserve">  其他自然灾害救灾及恢复重建支出</t>
    <phoneticPr fontId="16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</si>
  <si>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24</t>
    </r>
    <phoneticPr fontId="16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</si>
  <si>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7</t>
    </r>
    <phoneticPr fontId="16" type="noConversion"/>
  </si>
  <si>
    <r>
      <t>9</t>
    </r>
    <r>
      <rPr>
        <sz val="11"/>
        <color indexed="8"/>
        <rFont val="宋体"/>
        <family val="3"/>
        <charset val="134"/>
        <scheme val="minor"/>
      </rPr>
      <t>9</t>
    </r>
    <phoneticPr fontId="16" type="noConversion"/>
  </si>
  <si>
    <t xml:space="preserve">    水毁恢复项目资金</t>
    <phoneticPr fontId="16" type="noConversion"/>
  </si>
  <si>
    <t>旺苍县天星镇人民政府</t>
    <phoneticPr fontId="16" type="noConversion"/>
  </si>
  <si>
    <t> 旺苍县天星镇人民政府</t>
    <phoneticPr fontId="16" type="noConversion"/>
  </si>
  <si>
    <t>08</t>
    <phoneticPr fontId="16" type="noConversion"/>
  </si>
  <si>
    <t> 旺苍县天星镇人民政府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</si>
</sst>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m&quot;月&quot;dd&quot;日&quot;"/>
    <numFmt numFmtId="177" formatCode="0.00_);[Red]\(0.00\)"/>
    <numFmt numFmtId="178" formatCode="#,##0.00_);[Red]\(#,##0.00\)"/>
  </numFmts>
  <fonts count="19">
    <font>
      <sz val="11"/>
      <color indexed="8"/>
      <name val="宋体"/>
      <charset val="1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theme="2"/>
      <name val="宋体"/>
      <family val="3"/>
      <charset val="134"/>
    </font>
    <font>
      <sz val="11"/>
      <color theme="2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family val="3"/>
    </font>
    <font>
      <b/>
      <sz val="16"/>
      <name val="黑体"/>
      <family val="3"/>
      <charset val="134"/>
    </font>
    <font>
      <sz val="9"/>
      <name val="Hiragino Sans GB"/>
      <family val="2"/>
    </font>
    <font>
      <b/>
      <sz val="9"/>
      <name val="Hiragino Sans GB"/>
      <family val="2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rgb="FFFFFF00"/>
        <bgColor rgb="FFEFF2F7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113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2" fillId="3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4" fontId="2" fillId="7" borderId="4" xfId="0" applyNumberFormat="1" applyFont="1" applyFill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177" fontId="1" fillId="0" borderId="1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right" vertical="center"/>
    </xf>
    <xf numFmtId="177" fontId="4" fillId="3" borderId="9" xfId="0" applyNumberFormat="1" applyFont="1" applyFill="1" applyBorder="1" applyAlignment="1">
      <alignment horizontal="right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0" fillId="0" borderId="0" xfId="0" applyNumberFormat="1" applyFont="1">
      <alignment vertical="center"/>
    </xf>
    <xf numFmtId="49" fontId="2" fillId="4" borderId="4" xfId="0" applyNumberFormat="1" applyFont="1" applyFill="1" applyBorder="1" applyAlignment="1">
      <alignment horizontal="left" vertical="center"/>
    </xf>
    <xf numFmtId="49" fontId="0" fillId="0" borderId="0" xfId="0" applyNumberFormat="1" applyFont="1">
      <alignment vertical="center"/>
    </xf>
    <xf numFmtId="49" fontId="17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 wrapText="1"/>
    </xf>
    <xf numFmtId="177" fontId="2" fillId="0" borderId="9" xfId="0" applyNumberFormat="1" applyFont="1" applyFill="1" applyBorder="1" applyAlignment="1">
      <alignment horizontal="right" vertical="center"/>
    </xf>
    <xf numFmtId="178" fontId="1" fillId="0" borderId="1" xfId="0" applyNumberFormat="1" applyFont="1" applyBorder="1">
      <alignment vertical="center"/>
    </xf>
    <xf numFmtId="178" fontId="8" fillId="0" borderId="1" xfId="0" applyNumberFormat="1" applyFont="1" applyBorder="1" applyAlignment="1">
      <alignment vertical="center" wrapText="1"/>
    </xf>
    <xf numFmtId="178" fontId="9" fillId="0" borderId="1" xfId="0" applyNumberFormat="1" applyFont="1" applyBorder="1" applyAlignment="1">
      <alignment horizontal="right" vertical="center" wrapText="1"/>
    </xf>
    <xf numFmtId="178" fontId="8" fillId="0" borderId="2" xfId="0" applyNumberFormat="1" applyFont="1" applyBorder="1" applyAlignment="1">
      <alignment vertical="center" wrapText="1"/>
    </xf>
    <xf numFmtId="178" fontId="1" fillId="0" borderId="2" xfId="0" applyNumberFormat="1" applyFont="1" applyBorder="1">
      <alignment vertical="center"/>
    </xf>
    <xf numFmtId="178" fontId="2" fillId="0" borderId="2" xfId="0" applyNumberFormat="1" applyFont="1" applyBorder="1" applyAlignment="1">
      <alignment horizontal="right" vertical="center"/>
    </xf>
    <xf numFmtId="178" fontId="1" fillId="0" borderId="2" xfId="0" applyNumberFormat="1" applyFont="1" applyBorder="1" applyAlignment="1">
      <alignment vertical="center" wrapText="1"/>
    </xf>
    <xf numFmtId="178" fontId="4" fillId="2" borderId="9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3" borderId="9" xfId="0" applyNumberFormat="1" applyFont="1" applyFill="1" applyBorder="1" applyAlignment="1">
      <alignment horizontal="right" vertical="center"/>
    </xf>
    <xf numFmtId="178" fontId="2" fillId="3" borderId="9" xfId="0" applyNumberFormat="1" applyFont="1" applyFill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178" fontId="2" fillId="0" borderId="9" xfId="1" applyNumberFormat="1" applyFont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178" fontId="1" fillId="0" borderId="5" xfId="0" applyNumberFormat="1" applyFont="1" applyBorder="1">
      <alignment vertical="center"/>
    </xf>
    <xf numFmtId="178" fontId="0" fillId="0" borderId="0" xfId="0" applyNumberFormat="1" applyFont="1">
      <alignment vertical="center"/>
    </xf>
    <xf numFmtId="0" fontId="11" fillId="0" borderId="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178" fontId="4" fillId="2" borderId="9" xfId="0" applyNumberFormat="1" applyFont="1" applyFill="1" applyBorder="1" applyAlignment="1">
      <alignment horizontal="center" vertical="center"/>
    </xf>
    <xf numFmtId="178" fontId="2" fillId="0" borderId="2" xfId="0" applyNumberFormat="1" applyFont="1" applyBorder="1" applyAlignment="1">
      <alignment horizontal="right" vertical="center"/>
    </xf>
    <xf numFmtId="178" fontId="4" fillId="6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177" fontId="4" fillId="2" borderId="9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ColWidth="10" defaultRowHeight="13.5"/>
  <cols>
    <col min="1" max="1" width="143.625" customWidth="1"/>
    <col min="2" max="2" width="9.75" customWidth="1"/>
  </cols>
  <sheetData>
    <row r="1" spans="1:1" ht="84.95" customHeight="1">
      <c r="A1" s="61"/>
    </row>
    <row r="2" spans="1:1" ht="195.6" customHeight="1">
      <c r="A2" s="62" t="s">
        <v>0</v>
      </c>
    </row>
    <row r="3" spans="1:1" ht="146.65" customHeight="1">
      <c r="A3" s="63">
        <v>44629</v>
      </c>
    </row>
  </sheetData>
  <phoneticPr fontId="16" type="noConversion"/>
  <pageMargins left="0.75" right="0.75" top="0.270000010728836" bottom="0.27000001072883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pane ySplit="5" topLeftCell="A6" activePane="bottomLeft" state="frozen"/>
      <selection pane="bottomLeft" activeCell="E25" sqref="E25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1" width="9.75" customWidth="1"/>
  </cols>
  <sheetData>
    <row r="1" spans="1:6" ht="16.350000000000001" customHeight="1">
      <c r="A1" s="47"/>
      <c r="B1" s="2"/>
      <c r="C1" s="27"/>
      <c r="D1" s="48"/>
      <c r="E1" s="2" t="s">
        <v>1</v>
      </c>
      <c r="F1" s="45" t="s">
        <v>2</v>
      </c>
    </row>
    <row r="2" spans="1:6" ht="22.9" customHeight="1">
      <c r="A2" s="48"/>
      <c r="B2" s="99" t="s">
        <v>3</v>
      </c>
      <c r="C2" s="99"/>
      <c r="D2" s="99"/>
      <c r="E2" s="99"/>
      <c r="F2" s="45"/>
    </row>
    <row r="3" spans="1:6" ht="19.5" customHeight="1">
      <c r="A3" s="50"/>
      <c r="B3" s="4" t="s">
        <v>4</v>
      </c>
      <c r="C3" s="43"/>
      <c r="D3" s="43"/>
      <c r="E3" s="51" t="s">
        <v>5</v>
      </c>
      <c r="F3" s="46"/>
    </row>
    <row r="4" spans="1:6" ht="24.4" customHeight="1">
      <c r="A4" s="52"/>
      <c r="B4" s="100" t="s">
        <v>6</v>
      </c>
      <c r="C4" s="100"/>
      <c r="D4" s="100" t="s">
        <v>7</v>
      </c>
      <c r="E4" s="100"/>
      <c r="F4" s="41"/>
    </row>
    <row r="5" spans="1:6" ht="24.4" customHeight="1">
      <c r="A5" s="52"/>
      <c r="B5" s="32" t="s">
        <v>8</v>
      </c>
      <c r="C5" s="32" t="s">
        <v>9</v>
      </c>
      <c r="D5" s="32" t="s">
        <v>8</v>
      </c>
      <c r="E5" s="32" t="s">
        <v>9</v>
      </c>
      <c r="F5" s="41"/>
    </row>
    <row r="6" spans="1:6" ht="22.9" customHeight="1">
      <c r="A6" s="101"/>
      <c r="B6" s="37" t="s">
        <v>10</v>
      </c>
      <c r="C6" s="38">
        <f>'1-1'!F7</f>
        <v>808.93830000000003</v>
      </c>
      <c r="D6" s="37" t="s">
        <v>11</v>
      </c>
      <c r="E6" s="39">
        <v>385.88490000000002</v>
      </c>
      <c r="F6" s="24"/>
    </row>
    <row r="7" spans="1:6" ht="22.9" customHeight="1">
      <c r="A7" s="101"/>
      <c r="B7" s="37" t="s">
        <v>12</v>
      </c>
      <c r="C7" s="38">
        <f>'1-1'!G7</f>
        <v>0</v>
      </c>
      <c r="D7" s="37" t="s">
        <v>13</v>
      </c>
      <c r="E7" s="39">
        <f t="shared" ref="E7:E32" si="0">SUM(F7:G7)</f>
        <v>0</v>
      </c>
      <c r="F7" s="24"/>
    </row>
    <row r="8" spans="1:6" ht="22.9" customHeight="1">
      <c r="A8" s="101"/>
      <c r="B8" s="37" t="s">
        <v>14</v>
      </c>
      <c r="C8" s="38">
        <f>'1-1'!H7</f>
        <v>0</v>
      </c>
      <c r="D8" s="37" t="s">
        <v>15</v>
      </c>
      <c r="E8" s="39">
        <f t="shared" si="0"/>
        <v>0</v>
      </c>
      <c r="F8" s="24"/>
    </row>
    <row r="9" spans="1:6" ht="22.9" customHeight="1">
      <c r="A9" s="101"/>
      <c r="B9" s="37" t="s">
        <v>16</v>
      </c>
      <c r="C9" s="38">
        <f>'1-1'!I7</f>
        <v>0</v>
      </c>
      <c r="D9" s="37" t="s">
        <v>17</v>
      </c>
      <c r="E9" s="39">
        <f t="shared" si="0"/>
        <v>0</v>
      </c>
      <c r="F9" s="24"/>
    </row>
    <row r="10" spans="1:6" ht="22.9" customHeight="1">
      <c r="A10" s="101"/>
      <c r="B10" s="37" t="s">
        <v>18</v>
      </c>
      <c r="C10" s="38">
        <f>'1-1'!J7</f>
        <v>0</v>
      </c>
      <c r="D10" s="37" t="s">
        <v>19</v>
      </c>
      <c r="E10" s="39">
        <f t="shared" si="0"/>
        <v>0</v>
      </c>
      <c r="F10" s="24"/>
    </row>
    <row r="11" spans="1:6" ht="22.9" customHeight="1">
      <c r="A11" s="101"/>
      <c r="B11" s="37" t="s">
        <v>20</v>
      </c>
      <c r="C11" s="38">
        <f>'1-1'!K7</f>
        <v>0</v>
      </c>
      <c r="D11" s="37" t="s">
        <v>21</v>
      </c>
      <c r="E11" s="39">
        <f t="shared" si="0"/>
        <v>0</v>
      </c>
      <c r="F11" s="24"/>
    </row>
    <row r="12" spans="1:6" ht="22.9" customHeight="1">
      <c r="A12" s="101"/>
      <c r="B12" s="37" t="s">
        <v>22</v>
      </c>
      <c r="C12" s="39"/>
      <c r="D12" s="37" t="s">
        <v>23</v>
      </c>
      <c r="E12" s="39">
        <v>0.79100000000000004</v>
      </c>
      <c r="F12" s="24"/>
    </row>
    <row r="13" spans="1:6" ht="22.9" customHeight="1">
      <c r="A13" s="101"/>
      <c r="B13" s="37" t="s">
        <v>22</v>
      </c>
      <c r="C13" s="39"/>
      <c r="D13" s="37" t="s">
        <v>24</v>
      </c>
      <c r="E13" s="39">
        <v>117.9136</v>
      </c>
      <c r="F13" s="24"/>
    </row>
    <row r="14" spans="1:6" ht="22.9" customHeight="1">
      <c r="A14" s="101"/>
      <c r="B14" s="37" t="s">
        <v>22</v>
      </c>
      <c r="C14" s="39"/>
      <c r="D14" s="37" t="s">
        <v>25</v>
      </c>
      <c r="E14" s="39">
        <f t="shared" si="0"/>
        <v>0</v>
      </c>
      <c r="F14" s="24"/>
    </row>
    <row r="15" spans="1:6" ht="22.9" customHeight="1">
      <c r="A15" s="101"/>
      <c r="B15" s="37" t="s">
        <v>22</v>
      </c>
      <c r="C15" s="39"/>
      <c r="D15" s="37" t="s">
        <v>26</v>
      </c>
      <c r="E15" s="39">
        <v>24.3123</v>
      </c>
      <c r="F15" s="24"/>
    </row>
    <row r="16" spans="1:6" ht="22.9" customHeight="1">
      <c r="A16" s="101"/>
      <c r="B16" s="37" t="s">
        <v>22</v>
      </c>
      <c r="C16" s="39"/>
      <c r="D16" s="37" t="s">
        <v>27</v>
      </c>
      <c r="E16" s="39">
        <v>6.77</v>
      </c>
      <c r="F16" s="24"/>
    </row>
    <row r="17" spans="1:6" ht="22.9" customHeight="1">
      <c r="A17" s="101"/>
      <c r="B17" s="37" t="s">
        <v>22</v>
      </c>
      <c r="C17" s="39"/>
      <c r="D17" s="37" t="s">
        <v>28</v>
      </c>
      <c r="E17" s="39">
        <v>0.95879999999999999</v>
      </c>
      <c r="F17" s="24"/>
    </row>
    <row r="18" spans="1:6" ht="22.9" customHeight="1">
      <c r="A18" s="101"/>
      <c r="B18" s="37" t="s">
        <v>22</v>
      </c>
      <c r="C18" s="39"/>
      <c r="D18" s="37" t="s">
        <v>29</v>
      </c>
      <c r="E18" s="39">
        <v>416.51909999999998</v>
      </c>
      <c r="F18" s="24"/>
    </row>
    <row r="19" spans="1:6" ht="22.9" customHeight="1">
      <c r="A19" s="101"/>
      <c r="B19" s="37" t="s">
        <v>22</v>
      </c>
      <c r="C19" s="39"/>
      <c r="D19" s="37" t="s">
        <v>30</v>
      </c>
      <c r="E19" s="39">
        <f t="shared" si="0"/>
        <v>0</v>
      </c>
      <c r="F19" s="24"/>
    </row>
    <row r="20" spans="1:6" ht="22.9" customHeight="1">
      <c r="A20" s="101"/>
      <c r="B20" s="37" t="s">
        <v>22</v>
      </c>
      <c r="C20" s="39"/>
      <c r="D20" s="37" t="s">
        <v>31</v>
      </c>
      <c r="E20" s="39">
        <f t="shared" si="0"/>
        <v>0</v>
      </c>
      <c r="F20" s="24"/>
    </row>
    <row r="21" spans="1:6" ht="22.9" customHeight="1">
      <c r="A21" s="101"/>
      <c r="B21" s="37" t="s">
        <v>22</v>
      </c>
      <c r="C21" s="39"/>
      <c r="D21" s="37" t="s">
        <v>32</v>
      </c>
      <c r="E21" s="39">
        <f t="shared" si="0"/>
        <v>0</v>
      </c>
      <c r="F21" s="24"/>
    </row>
    <row r="22" spans="1:6" ht="22.9" customHeight="1">
      <c r="A22" s="101"/>
      <c r="B22" s="37" t="s">
        <v>22</v>
      </c>
      <c r="C22" s="39"/>
      <c r="D22" s="37" t="s">
        <v>33</v>
      </c>
      <c r="E22" s="39">
        <f t="shared" si="0"/>
        <v>0</v>
      </c>
      <c r="F22" s="24"/>
    </row>
    <row r="23" spans="1:6" ht="22.9" customHeight="1">
      <c r="A23" s="101"/>
      <c r="B23" s="37" t="s">
        <v>22</v>
      </c>
      <c r="C23" s="39"/>
      <c r="D23" s="37" t="s">
        <v>34</v>
      </c>
      <c r="E23" s="39">
        <f t="shared" si="0"/>
        <v>0</v>
      </c>
      <c r="F23" s="24"/>
    </row>
    <row r="24" spans="1:6" ht="22.9" customHeight="1">
      <c r="A24" s="101"/>
      <c r="B24" s="37" t="s">
        <v>22</v>
      </c>
      <c r="C24" s="39"/>
      <c r="D24" s="37" t="s">
        <v>35</v>
      </c>
      <c r="E24" s="39">
        <f t="shared" si="0"/>
        <v>0</v>
      </c>
      <c r="F24" s="24"/>
    </row>
    <row r="25" spans="1:6" ht="22.9" customHeight="1">
      <c r="A25" s="101"/>
      <c r="B25" s="37" t="s">
        <v>22</v>
      </c>
      <c r="C25" s="39"/>
      <c r="D25" s="37" t="s">
        <v>36</v>
      </c>
      <c r="E25" s="39">
        <v>34.848300000000002</v>
      </c>
      <c r="F25" s="24"/>
    </row>
    <row r="26" spans="1:6" ht="22.9" customHeight="1">
      <c r="A26" s="101"/>
      <c r="B26" s="37" t="s">
        <v>22</v>
      </c>
      <c r="C26" s="39"/>
      <c r="D26" s="37" t="s">
        <v>37</v>
      </c>
      <c r="E26" s="39">
        <f t="shared" si="0"/>
        <v>0</v>
      </c>
      <c r="F26" s="24"/>
    </row>
    <row r="27" spans="1:6" ht="22.9" customHeight="1">
      <c r="A27" s="101"/>
      <c r="B27" s="37" t="s">
        <v>22</v>
      </c>
      <c r="C27" s="39"/>
      <c r="D27" s="37" t="s">
        <v>38</v>
      </c>
      <c r="E27" s="39">
        <f t="shared" si="0"/>
        <v>0</v>
      </c>
      <c r="F27" s="24"/>
    </row>
    <row r="28" spans="1:6" ht="22.9" customHeight="1">
      <c r="A28" s="101"/>
      <c r="B28" s="37" t="s">
        <v>22</v>
      </c>
      <c r="C28" s="39"/>
      <c r="D28" s="37" t="s">
        <v>39</v>
      </c>
      <c r="E28" s="39">
        <v>20</v>
      </c>
      <c r="F28" s="24"/>
    </row>
    <row r="29" spans="1:6" ht="22.9" customHeight="1">
      <c r="A29" s="101"/>
      <c r="B29" s="37" t="s">
        <v>22</v>
      </c>
      <c r="C29" s="39"/>
      <c r="D29" s="37" t="s">
        <v>40</v>
      </c>
      <c r="E29" s="39">
        <f t="shared" si="0"/>
        <v>0</v>
      </c>
      <c r="F29" s="24"/>
    </row>
    <row r="30" spans="1:6" ht="22.9" customHeight="1">
      <c r="A30" s="101"/>
      <c r="B30" s="37" t="s">
        <v>22</v>
      </c>
      <c r="C30" s="39"/>
      <c r="D30" s="37" t="s">
        <v>41</v>
      </c>
      <c r="E30" s="39">
        <f t="shared" si="0"/>
        <v>0</v>
      </c>
      <c r="F30" s="24"/>
    </row>
    <row r="31" spans="1:6" ht="22.9" customHeight="1">
      <c r="A31" s="101"/>
      <c r="B31" s="37" t="s">
        <v>22</v>
      </c>
      <c r="C31" s="39"/>
      <c r="D31" s="37" t="s">
        <v>42</v>
      </c>
      <c r="E31" s="39">
        <f t="shared" si="0"/>
        <v>0</v>
      </c>
      <c r="F31" s="24"/>
    </row>
    <row r="32" spans="1:6" ht="22.9" customHeight="1">
      <c r="A32" s="101"/>
      <c r="B32" s="37" t="s">
        <v>22</v>
      </c>
      <c r="C32" s="39"/>
      <c r="D32" s="37" t="s">
        <v>43</v>
      </c>
      <c r="E32" s="39">
        <f t="shared" si="0"/>
        <v>0</v>
      </c>
      <c r="F32" s="24"/>
    </row>
    <row r="33" spans="1:6" ht="22.9" customHeight="1">
      <c r="A33" s="101"/>
      <c r="B33" s="37" t="s">
        <v>22</v>
      </c>
      <c r="C33" s="39"/>
      <c r="D33" s="37" t="s">
        <v>44</v>
      </c>
      <c r="E33" s="39"/>
      <c r="F33" s="24"/>
    </row>
    <row r="34" spans="1:6" ht="22.9" customHeight="1">
      <c r="A34" s="101"/>
      <c r="B34" s="37" t="s">
        <v>22</v>
      </c>
      <c r="C34" s="39"/>
      <c r="D34" s="37" t="s">
        <v>45</v>
      </c>
      <c r="E34" s="39"/>
      <c r="F34" s="24"/>
    </row>
    <row r="35" spans="1:6" ht="22.9" customHeight="1">
      <c r="A35" s="101"/>
      <c r="B35" s="37" t="s">
        <v>22</v>
      </c>
      <c r="C35" s="39"/>
      <c r="D35" s="37" t="s">
        <v>46</v>
      </c>
      <c r="E35" s="39"/>
      <c r="F35" s="24"/>
    </row>
    <row r="36" spans="1:6" ht="22.9" customHeight="1">
      <c r="A36" s="8"/>
      <c r="B36" s="34" t="s">
        <v>47</v>
      </c>
      <c r="C36" s="35">
        <f>SUM(C6:C35)</f>
        <v>808.93830000000003</v>
      </c>
      <c r="D36" s="34" t="s">
        <v>48</v>
      </c>
      <c r="E36" s="35">
        <f>SUM(E6:E35)</f>
        <v>1007.998</v>
      </c>
      <c r="F36" s="25"/>
    </row>
    <row r="37" spans="1:6" ht="22.9" customHeight="1">
      <c r="A37" s="5"/>
      <c r="B37" s="37" t="s">
        <v>49</v>
      </c>
      <c r="C37" s="38">
        <f>'1-1'!N7</f>
        <v>0</v>
      </c>
      <c r="D37" s="37" t="s">
        <v>50</v>
      </c>
      <c r="E37" s="39"/>
      <c r="F37" s="54"/>
    </row>
    <row r="38" spans="1:6" ht="22.9" customHeight="1">
      <c r="A38" s="55"/>
      <c r="B38" s="37" t="s">
        <v>51</v>
      </c>
      <c r="C38" s="38">
        <f>'1-1'!E7</f>
        <v>199.05967699999999</v>
      </c>
      <c r="D38" s="37" t="s">
        <v>52</v>
      </c>
      <c r="E38" s="39"/>
      <c r="F38" s="54"/>
    </row>
    <row r="39" spans="1:6" ht="22.9" customHeight="1">
      <c r="A39" s="55"/>
      <c r="B39" s="56"/>
      <c r="C39" s="56"/>
      <c r="D39" s="37" t="s">
        <v>53</v>
      </c>
      <c r="E39" s="39"/>
      <c r="F39" s="54"/>
    </row>
    <row r="40" spans="1:6" ht="22.9" customHeight="1">
      <c r="A40" s="57"/>
      <c r="B40" s="34" t="s">
        <v>54</v>
      </c>
      <c r="C40" s="35">
        <f>C36+C38</f>
        <v>1007.997977</v>
      </c>
      <c r="D40" s="34" t="s">
        <v>55</v>
      </c>
      <c r="E40" s="35">
        <f>E36+E37+E39</f>
        <v>1007.998</v>
      </c>
      <c r="F40" s="58"/>
    </row>
    <row r="41" spans="1:6" ht="9.75" customHeight="1">
      <c r="A41" s="53"/>
      <c r="B41" s="53"/>
      <c r="C41" s="59"/>
      <c r="D41" s="59"/>
      <c r="E41" s="53"/>
      <c r="F41" s="60"/>
    </row>
  </sheetData>
  <mergeCells count="4">
    <mergeCell ref="B2:E2"/>
    <mergeCell ref="B4:C4"/>
    <mergeCell ref="D4:E4"/>
    <mergeCell ref="A6:A35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pane ySplit="6" topLeftCell="A7" activePane="bottomLeft" state="frozen"/>
      <selection pane="bottomLeft" activeCell="C9" sqref="C9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  <col min="16" max="16" width="9.75" customWidth="1"/>
  </cols>
  <sheetData>
    <row r="1" spans="1:15" ht="16.350000000000001" customHeight="1">
      <c r="A1" s="1"/>
      <c r="B1" s="2"/>
      <c r="C1" s="27"/>
      <c r="D1" s="28"/>
      <c r="E1" s="28"/>
      <c r="F1" s="28"/>
      <c r="G1" s="27"/>
      <c r="H1" s="27"/>
      <c r="I1" s="27"/>
      <c r="J1" s="27"/>
      <c r="K1" s="27"/>
      <c r="L1" s="27"/>
      <c r="M1" s="27"/>
      <c r="N1" s="20" t="s">
        <v>56</v>
      </c>
      <c r="O1" s="5"/>
    </row>
    <row r="2" spans="1:15" ht="22.9" customHeight="1">
      <c r="A2" s="1"/>
      <c r="B2" s="102" t="s">
        <v>57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5" t="s">
        <v>2</v>
      </c>
    </row>
    <row r="3" spans="1:15" ht="19.5" customHeight="1">
      <c r="A3" s="3"/>
      <c r="B3" s="103" t="s">
        <v>4</v>
      </c>
      <c r="C3" s="103"/>
      <c r="D3" s="3"/>
      <c r="E3" s="3"/>
      <c r="F3" s="44"/>
      <c r="G3" s="3"/>
      <c r="H3" s="44"/>
      <c r="I3" s="44"/>
      <c r="J3" s="44"/>
      <c r="K3" s="44"/>
      <c r="L3" s="44"/>
      <c r="M3" s="44"/>
      <c r="N3" s="21" t="s">
        <v>5</v>
      </c>
      <c r="O3" s="22"/>
    </row>
    <row r="4" spans="1:15" ht="24.4" customHeight="1">
      <c r="A4" s="7"/>
      <c r="B4" s="104" t="s">
        <v>8</v>
      </c>
      <c r="C4" s="104"/>
      <c r="D4" s="104" t="s">
        <v>58</v>
      </c>
      <c r="E4" s="104" t="s">
        <v>59</v>
      </c>
      <c r="F4" s="104" t="s">
        <v>60</v>
      </c>
      <c r="G4" s="104" t="s">
        <v>61</v>
      </c>
      <c r="H4" s="104" t="s">
        <v>62</v>
      </c>
      <c r="I4" s="104" t="s">
        <v>63</v>
      </c>
      <c r="J4" s="104" t="s">
        <v>64</v>
      </c>
      <c r="K4" s="104" t="s">
        <v>65</v>
      </c>
      <c r="L4" s="104" t="s">
        <v>66</v>
      </c>
      <c r="M4" s="104" t="s">
        <v>67</v>
      </c>
      <c r="N4" s="104" t="s">
        <v>68</v>
      </c>
      <c r="O4" s="24"/>
    </row>
    <row r="5" spans="1:15" ht="24.4" customHeight="1">
      <c r="A5" s="7"/>
      <c r="B5" s="104" t="s">
        <v>69</v>
      </c>
      <c r="C5" s="104" t="s">
        <v>70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24"/>
    </row>
    <row r="6" spans="1:15" ht="24.4" customHeight="1">
      <c r="A6" s="7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24"/>
    </row>
    <row r="7" spans="1:15" ht="22.9" customHeight="1">
      <c r="A7" s="8"/>
      <c r="B7" s="9"/>
      <c r="C7" s="9" t="s">
        <v>71</v>
      </c>
      <c r="D7" s="29">
        <f>D8</f>
        <v>1007.997977</v>
      </c>
      <c r="E7" s="29">
        <f t="shared" ref="E7:N7" si="0">E8</f>
        <v>199.05967699999999</v>
      </c>
      <c r="F7" s="29">
        <f t="shared" si="0"/>
        <v>808.93830000000003</v>
      </c>
      <c r="G7" s="29">
        <f t="shared" si="0"/>
        <v>0</v>
      </c>
      <c r="H7" s="29">
        <f t="shared" si="0"/>
        <v>0</v>
      </c>
      <c r="I7" s="29">
        <f t="shared" si="0"/>
        <v>0</v>
      </c>
      <c r="J7" s="29">
        <f t="shared" si="0"/>
        <v>0</v>
      </c>
      <c r="K7" s="29">
        <f t="shared" si="0"/>
        <v>0</v>
      </c>
      <c r="L7" s="29">
        <f t="shared" si="0"/>
        <v>0</v>
      </c>
      <c r="M7" s="29">
        <f t="shared" si="0"/>
        <v>0</v>
      </c>
      <c r="N7" s="29">
        <f t="shared" si="0"/>
        <v>0</v>
      </c>
      <c r="O7" s="25"/>
    </row>
    <row r="8" spans="1:15" ht="22.9" customHeight="1">
      <c r="A8" s="7"/>
      <c r="B8" s="12"/>
      <c r="C8" s="12" t="s">
        <v>22</v>
      </c>
      <c r="D8" s="15">
        <f>SUM(D9)</f>
        <v>1007.997977</v>
      </c>
      <c r="E8" s="15">
        <f t="shared" ref="E8:N8" si="1">SUM(E9)</f>
        <v>199.05967699999999</v>
      </c>
      <c r="F8" s="15">
        <f t="shared" si="1"/>
        <v>808.93830000000003</v>
      </c>
      <c r="G8" s="15">
        <f t="shared" si="1"/>
        <v>0</v>
      </c>
      <c r="H8" s="15">
        <f t="shared" si="1"/>
        <v>0</v>
      </c>
      <c r="I8" s="15">
        <f t="shared" si="1"/>
        <v>0</v>
      </c>
      <c r="J8" s="15">
        <f t="shared" si="1"/>
        <v>0</v>
      </c>
      <c r="K8" s="15">
        <f t="shared" si="1"/>
        <v>0</v>
      </c>
      <c r="L8" s="15">
        <f t="shared" si="1"/>
        <v>0</v>
      </c>
      <c r="M8" s="15">
        <f t="shared" si="1"/>
        <v>0</v>
      </c>
      <c r="N8" s="15">
        <f t="shared" si="1"/>
        <v>0</v>
      </c>
      <c r="O8" s="23"/>
    </row>
    <row r="9" spans="1:15" ht="22.9" customHeight="1">
      <c r="A9" s="7"/>
      <c r="B9" s="12">
        <v>519001</v>
      </c>
      <c r="C9" s="12" t="s">
        <v>319</v>
      </c>
      <c r="D9" s="16">
        <f>SUM(E9:N9)</f>
        <v>1007.997977</v>
      </c>
      <c r="E9" s="17">
        <v>199.05967699999999</v>
      </c>
      <c r="F9" s="17">
        <v>808.93830000000003</v>
      </c>
      <c r="G9" s="17"/>
      <c r="H9" s="17"/>
      <c r="I9" s="17"/>
      <c r="J9" s="17"/>
      <c r="K9" s="17"/>
      <c r="L9" s="17"/>
      <c r="M9" s="17"/>
      <c r="N9" s="17"/>
      <c r="O9" s="23"/>
    </row>
    <row r="10" spans="1:15" ht="9.7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2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pane ySplit="6" topLeftCell="A7" activePane="bottomLeft" state="frozen"/>
      <selection pane="bottomLeft" activeCell="H30" sqref="H30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4" width="9.75" customWidth="1"/>
  </cols>
  <sheetData>
    <row r="1" spans="1:12" ht="16.350000000000001" customHeight="1">
      <c r="A1" s="1"/>
      <c r="B1" s="107"/>
      <c r="C1" s="107"/>
      <c r="D1" s="107"/>
      <c r="E1" s="27"/>
      <c r="F1" s="27"/>
      <c r="G1" s="28"/>
      <c r="H1" s="28"/>
      <c r="I1" s="28"/>
      <c r="J1" s="28"/>
      <c r="K1" s="20" t="s">
        <v>73</v>
      </c>
      <c r="L1" s="5"/>
    </row>
    <row r="2" spans="1:12" ht="22.9" customHeight="1">
      <c r="A2" s="1"/>
      <c r="B2" s="102" t="s">
        <v>74</v>
      </c>
      <c r="C2" s="102"/>
      <c r="D2" s="102"/>
      <c r="E2" s="102"/>
      <c r="F2" s="102"/>
      <c r="G2" s="102"/>
      <c r="H2" s="102"/>
      <c r="I2" s="102"/>
      <c r="J2" s="102"/>
      <c r="K2" s="102"/>
      <c r="L2" s="5" t="s">
        <v>2</v>
      </c>
    </row>
    <row r="3" spans="1:12" ht="19.5" customHeight="1">
      <c r="A3" s="3"/>
      <c r="B3" s="103" t="s">
        <v>4</v>
      </c>
      <c r="C3" s="103"/>
      <c r="D3" s="103"/>
      <c r="E3" s="103"/>
      <c r="F3" s="103"/>
      <c r="G3" s="3"/>
      <c r="H3" s="3"/>
      <c r="I3" s="44"/>
      <c r="J3" s="44"/>
      <c r="K3" s="21" t="s">
        <v>5</v>
      </c>
      <c r="L3" s="22"/>
    </row>
    <row r="4" spans="1:12" ht="24.4" customHeight="1">
      <c r="A4" s="5"/>
      <c r="B4" s="106" t="s">
        <v>8</v>
      </c>
      <c r="C4" s="106"/>
      <c r="D4" s="106"/>
      <c r="E4" s="106"/>
      <c r="F4" s="106"/>
      <c r="G4" s="106" t="s">
        <v>58</v>
      </c>
      <c r="H4" s="106" t="s">
        <v>75</v>
      </c>
      <c r="I4" s="106" t="s">
        <v>76</v>
      </c>
      <c r="J4" s="106" t="s">
        <v>77</v>
      </c>
      <c r="K4" s="106" t="s">
        <v>78</v>
      </c>
      <c r="L4" s="23"/>
    </row>
    <row r="5" spans="1:12" ht="24.4" customHeight="1">
      <c r="A5" s="7"/>
      <c r="B5" s="106" t="s">
        <v>79</v>
      </c>
      <c r="C5" s="106"/>
      <c r="D5" s="106"/>
      <c r="E5" s="106" t="s">
        <v>69</v>
      </c>
      <c r="F5" s="106" t="s">
        <v>70</v>
      </c>
      <c r="G5" s="106"/>
      <c r="H5" s="106"/>
      <c r="I5" s="106"/>
      <c r="J5" s="106"/>
      <c r="K5" s="106"/>
      <c r="L5" s="23"/>
    </row>
    <row r="6" spans="1:12" ht="24.4" customHeight="1">
      <c r="A6" s="7"/>
      <c r="B6" s="6" t="s">
        <v>80</v>
      </c>
      <c r="C6" s="6" t="s">
        <v>81</v>
      </c>
      <c r="D6" s="6" t="s">
        <v>82</v>
      </c>
      <c r="E6" s="106"/>
      <c r="F6" s="106"/>
      <c r="G6" s="106"/>
      <c r="H6" s="106"/>
      <c r="I6" s="106"/>
      <c r="J6" s="106"/>
      <c r="K6" s="106"/>
      <c r="L6" s="24"/>
    </row>
    <row r="7" spans="1:12" ht="22.9" customHeight="1">
      <c r="A7" s="8"/>
      <c r="B7" s="9"/>
      <c r="C7" s="9"/>
      <c r="D7" s="9"/>
      <c r="E7" s="9"/>
      <c r="F7" s="9" t="s">
        <v>71</v>
      </c>
      <c r="G7" s="29">
        <f t="shared" ref="G7:K8" si="0">G8</f>
        <v>1007.9979011</v>
      </c>
      <c r="H7" s="29">
        <f t="shared" si="0"/>
        <v>979.55841410000005</v>
      </c>
      <c r="I7" s="29">
        <f t="shared" si="0"/>
        <v>28.439487</v>
      </c>
      <c r="J7" s="29">
        <f t="shared" si="0"/>
        <v>0</v>
      </c>
      <c r="K7" s="29">
        <f t="shared" si="0"/>
        <v>0</v>
      </c>
      <c r="L7" s="25"/>
    </row>
    <row r="8" spans="1:12" ht="22.9" customHeight="1">
      <c r="A8" s="7"/>
      <c r="B8" s="12"/>
      <c r="C8" s="12"/>
      <c r="D8" s="12"/>
      <c r="E8" s="12"/>
      <c r="F8" s="12" t="s">
        <v>22</v>
      </c>
      <c r="G8" s="15">
        <f t="shared" si="0"/>
        <v>1007.9979011</v>
      </c>
      <c r="H8" s="15">
        <f t="shared" si="0"/>
        <v>979.55841410000005</v>
      </c>
      <c r="I8" s="15">
        <f t="shared" si="0"/>
        <v>28.439487</v>
      </c>
      <c r="J8" s="15">
        <f t="shared" si="0"/>
        <v>0</v>
      </c>
      <c r="K8" s="15">
        <f t="shared" si="0"/>
        <v>0</v>
      </c>
      <c r="L8" s="23"/>
    </row>
    <row r="9" spans="1:12" ht="22.9" customHeight="1">
      <c r="A9" s="7"/>
      <c r="B9" s="12"/>
      <c r="C9" s="12"/>
      <c r="D9" s="12"/>
      <c r="E9" s="12"/>
      <c r="F9" s="12" t="s">
        <v>319</v>
      </c>
      <c r="G9" s="15">
        <f>SUM(G10:G31)</f>
        <v>1007.9979011</v>
      </c>
      <c r="H9" s="15">
        <f>SUM(H10:H31)</f>
        <v>979.55841410000005</v>
      </c>
      <c r="I9" s="15">
        <f>SUM(I10:I31)</f>
        <v>28.439487</v>
      </c>
      <c r="J9" s="15">
        <f>SUM(J10:J19)</f>
        <v>0</v>
      </c>
      <c r="K9" s="15">
        <f>SUM(K10:K19)</f>
        <v>0</v>
      </c>
      <c r="L9" s="23"/>
    </row>
    <row r="10" spans="1:12" ht="22.9" customHeight="1">
      <c r="A10" s="105"/>
      <c r="B10" s="12" t="s">
        <v>83</v>
      </c>
      <c r="C10" s="12" t="s">
        <v>85</v>
      </c>
      <c r="D10" s="12" t="s">
        <v>85</v>
      </c>
      <c r="E10" s="12">
        <v>519001</v>
      </c>
      <c r="F10" s="12" t="s">
        <v>293</v>
      </c>
      <c r="G10" s="65">
        <f>H10+I10+J10+K10</f>
        <v>1.0536000000000001</v>
      </c>
      <c r="H10" s="17">
        <v>1.0536000000000001</v>
      </c>
      <c r="I10" s="17">
        <v>0</v>
      </c>
      <c r="J10" s="17"/>
      <c r="K10" s="17"/>
      <c r="L10" s="24"/>
    </row>
    <row r="11" spans="1:12" ht="22.9" customHeight="1">
      <c r="A11" s="105"/>
      <c r="B11" s="12" t="s">
        <v>83</v>
      </c>
      <c r="C11" s="12" t="s">
        <v>84</v>
      </c>
      <c r="D11" s="12" t="s">
        <v>85</v>
      </c>
      <c r="E11" s="12">
        <v>519001</v>
      </c>
      <c r="F11" s="12" t="s">
        <v>293</v>
      </c>
      <c r="G11" s="65">
        <f t="shared" ref="G11:G30" si="1">H11+I11+J11+K11</f>
        <v>368.03916290000001</v>
      </c>
      <c r="H11" s="17">
        <v>368.03916290000001</v>
      </c>
      <c r="I11" s="17">
        <v>0</v>
      </c>
      <c r="J11" s="17"/>
      <c r="K11" s="17"/>
      <c r="L11" s="24"/>
    </row>
    <row r="12" spans="1:12" ht="22.9" customHeight="1">
      <c r="A12" s="105"/>
      <c r="B12" s="12" t="s">
        <v>83</v>
      </c>
      <c r="C12" s="12" t="s">
        <v>84</v>
      </c>
      <c r="D12" s="12" t="s">
        <v>90</v>
      </c>
      <c r="E12" s="12">
        <v>519001</v>
      </c>
      <c r="F12" s="12" t="s">
        <v>294</v>
      </c>
      <c r="G12" s="65">
        <f t="shared" si="1"/>
        <v>0.7107</v>
      </c>
      <c r="H12" s="17">
        <v>0</v>
      </c>
      <c r="I12" s="17">
        <v>0.7107</v>
      </c>
      <c r="J12" s="17"/>
      <c r="K12" s="17"/>
      <c r="L12" s="24"/>
    </row>
    <row r="13" spans="1:12" ht="22.9" customHeight="1">
      <c r="A13" s="105"/>
      <c r="B13" s="12" t="s">
        <v>83</v>
      </c>
      <c r="C13" s="12" t="s">
        <v>295</v>
      </c>
      <c r="D13" s="12" t="s">
        <v>86</v>
      </c>
      <c r="E13" s="12">
        <v>519001</v>
      </c>
      <c r="F13" s="12" t="s">
        <v>296</v>
      </c>
      <c r="G13" s="65">
        <f t="shared" si="1"/>
        <v>0.6</v>
      </c>
      <c r="H13" s="17">
        <v>0.6</v>
      </c>
      <c r="I13" s="17">
        <v>0</v>
      </c>
      <c r="J13" s="17"/>
      <c r="K13" s="17"/>
      <c r="L13" s="24"/>
    </row>
    <row r="14" spans="1:12" ht="22.9" customHeight="1">
      <c r="A14" s="105"/>
      <c r="B14" s="12" t="s">
        <v>83</v>
      </c>
      <c r="C14" s="12" t="s">
        <v>297</v>
      </c>
      <c r="D14" s="12" t="s">
        <v>85</v>
      </c>
      <c r="E14" s="12">
        <v>519001</v>
      </c>
      <c r="F14" s="12" t="s">
        <v>293</v>
      </c>
      <c r="G14" s="65">
        <f t="shared" si="1"/>
        <v>3.4632000000000001</v>
      </c>
      <c r="H14" s="17">
        <v>3.4632000000000001</v>
      </c>
      <c r="I14" s="17">
        <v>0</v>
      </c>
      <c r="J14" s="17"/>
      <c r="K14" s="17"/>
      <c r="L14" s="24"/>
    </row>
    <row r="15" spans="1:12" ht="22.9" customHeight="1">
      <c r="A15" s="105"/>
      <c r="B15" s="12" t="s">
        <v>83</v>
      </c>
      <c r="C15" s="12" t="s">
        <v>89</v>
      </c>
      <c r="D15" s="12" t="s">
        <v>90</v>
      </c>
      <c r="E15" s="12">
        <v>519001</v>
      </c>
      <c r="F15" s="12" t="s">
        <v>294</v>
      </c>
      <c r="G15" s="65">
        <f t="shared" si="1"/>
        <v>6</v>
      </c>
      <c r="H15" s="17">
        <v>6</v>
      </c>
      <c r="I15" s="17">
        <v>0</v>
      </c>
      <c r="J15" s="17"/>
      <c r="K15" s="17"/>
      <c r="L15" s="24"/>
    </row>
    <row r="16" spans="1:12" ht="22.9" customHeight="1">
      <c r="A16" s="105"/>
      <c r="B16" s="12" t="s">
        <v>83</v>
      </c>
      <c r="C16" s="12" t="s">
        <v>87</v>
      </c>
      <c r="D16" s="12" t="s">
        <v>88</v>
      </c>
      <c r="E16" s="12">
        <v>519001</v>
      </c>
      <c r="F16" s="12" t="s">
        <v>298</v>
      </c>
      <c r="G16" s="65">
        <f t="shared" si="1"/>
        <v>6.0181480000000001</v>
      </c>
      <c r="H16" s="17">
        <v>6.0181480000000001</v>
      </c>
      <c r="I16" s="17">
        <v>0</v>
      </c>
      <c r="J16" s="17"/>
      <c r="K16" s="17"/>
      <c r="L16" s="24"/>
    </row>
    <row r="17" spans="1:12" ht="22.9" customHeight="1">
      <c r="A17" s="105"/>
      <c r="B17" s="12" t="s">
        <v>299</v>
      </c>
      <c r="C17" s="12" t="s">
        <v>85</v>
      </c>
      <c r="D17" s="12" t="s">
        <v>88</v>
      </c>
      <c r="E17" s="12">
        <v>519001</v>
      </c>
      <c r="F17" s="12" t="s">
        <v>300</v>
      </c>
      <c r="G17" s="65">
        <f t="shared" si="1"/>
        <v>0.79104300000000005</v>
      </c>
      <c r="H17" s="17">
        <v>0.79104300000000005</v>
      </c>
      <c r="I17" s="17">
        <v>0</v>
      </c>
      <c r="J17" s="17"/>
      <c r="K17" s="17"/>
      <c r="L17" s="24"/>
    </row>
    <row r="18" spans="1:12" ht="22.9" customHeight="1">
      <c r="A18" s="105"/>
      <c r="B18" s="12" t="s">
        <v>91</v>
      </c>
      <c r="C18" s="12" t="s">
        <v>85</v>
      </c>
      <c r="D18" s="12" t="s">
        <v>88</v>
      </c>
      <c r="E18" s="12">
        <v>519001</v>
      </c>
      <c r="F18" s="12" t="s">
        <v>301</v>
      </c>
      <c r="G18" s="65">
        <f t="shared" si="1"/>
        <v>66.003145200000006</v>
      </c>
      <c r="H18" s="17">
        <v>66.003145200000006</v>
      </c>
      <c r="I18" s="17">
        <v>0</v>
      </c>
      <c r="J18" s="17"/>
      <c r="K18" s="17"/>
      <c r="L18" s="24"/>
    </row>
    <row r="19" spans="1:12" ht="22.9" customHeight="1">
      <c r="A19" s="105"/>
      <c r="B19" s="12" t="s">
        <v>91</v>
      </c>
      <c r="C19" s="12" t="s">
        <v>92</v>
      </c>
      <c r="D19" s="12" t="s">
        <v>92</v>
      </c>
      <c r="E19" s="12">
        <v>519001</v>
      </c>
      <c r="F19" s="12" t="s">
        <v>302</v>
      </c>
      <c r="G19" s="65">
        <f t="shared" si="1"/>
        <v>51.910499999999999</v>
      </c>
      <c r="H19" s="17">
        <v>51.910499999999999</v>
      </c>
      <c r="I19" s="17">
        <v>0</v>
      </c>
      <c r="J19" s="17"/>
      <c r="K19" s="17"/>
      <c r="L19" s="24"/>
    </row>
    <row r="20" spans="1:12" ht="22.9" customHeight="1">
      <c r="A20" s="18"/>
      <c r="B20" s="12" t="s">
        <v>93</v>
      </c>
      <c r="C20" s="12" t="s">
        <v>94</v>
      </c>
      <c r="D20" s="12" t="s">
        <v>85</v>
      </c>
      <c r="E20" s="12">
        <v>519001</v>
      </c>
      <c r="F20" s="12" t="s">
        <v>303</v>
      </c>
      <c r="G20" s="65">
        <f t="shared" si="1"/>
        <v>23.232264000000001</v>
      </c>
      <c r="H20" s="17">
        <v>23.232264000000001</v>
      </c>
      <c r="I20" s="17">
        <v>0</v>
      </c>
      <c r="J20" s="17"/>
      <c r="K20" s="17"/>
      <c r="L20" s="24"/>
    </row>
    <row r="21" spans="1:12" ht="22.9" customHeight="1">
      <c r="B21" s="12" t="s">
        <v>93</v>
      </c>
      <c r="C21" s="12" t="s">
        <v>95</v>
      </c>
      <c r="D21" s="12" t="s">
        <v>85</v>
      </c>
      <c r="E21" s="12">
        <v>519001</v>
      </c>
      <c r="F21" s="12" t="s">
        <v>304</v>
      </c>
      <c r="G21" s="65">
        <f t="shared" si="1"/>
        <v>1.08</v>
      </c>
      <c r="H21" s="17">
        <v>1.08</v>
      </c>
      <c r="I21" s="17">
        <v>0</v>
      </c>
      <c r="J21" s="17"/>
      <c r="K21" s="17"/>
      <c r="L21" s="24"/>
    </row>
    <row r="22" spans="1:12" ht="22.9" customHeight="1">
      <c r="B22" s="12" t="s">
        <v>305</v>
      </c>
      <c r="C22" s="12" t="s">
        <v>84</v>
      </c>
      <c r="D22" s="12" t="s">
        <v>90</v>
      </c>
      <c r="E22" s="12">
        <v>519001</v>
      </c>
      <c r="F22" s="12" t="s">
        <v>306</v>
      </c>
      <c r="G22" s="65">
        <f t="shared" si="1"/>
        <v>6.67</v>
      </c>
      <c r="H22" s="17">
        <v>0</v>
      </c>
      <c r="I22" s="17">
        <v>6.67</v>
      </c>
      <c r="J22" s="17"/>
      <c r="K22" s="17"/>
      <c r="L22" s="24"/>
    </row>
    <row r="23" spans="1:12" ht="22.9" customHeight="1">
      <c r="B23" s="12" t="s">
        <v>305</v>
      </c>
      <c r="C23" s="12" t="s">
        <v>307</v>
      </c>
      <c r="D23" s="12" t="s">
        <v>90</v>
      </c>
      <c r="E23" s="12">
        <v>519001</v>
      </c>
      <c r="F23" s="12" t="s">
        <v>308</v>
      </c>
      <c r="G23" s="65">
        <f t="shared" si="1"/>
        <v>0.1</v>
      </c>
      <c r="H23" s="17">
        <v>0</v>
      </c>
      <c r="I23" s="17">
        <v>0.1</v>
      </c>
      <c r="J23" s="17"/>
      <c r="K23" s="17"/>
      <c r="L23" s="24"/>
    </row>
    <row r="24" spans="1:12" ht="22.9" customHeight="1">
      <c r="B24" s="12" t="s">
        <v>309</v>
      </c>
      <c r="C24" s="12" t="s">
        <v>92</v>
      </c>
      <c r="D24" s="12" t="s">
        <v>85</v>
      </c>
      <c r="E24" s="12">
        <v>519001</v>
      </c>
      <c r="F24" s="12" t="s">
        <v>310</v>
      </c>
      <c r="G24" s="65">
        <f t="shared" si="1"/>
        <v>0.95878699999999994</v>
      </c>
      <c r="H24" s="17">
        <v>0</v>
      </c>
      <c r="I24" s="17">
        <v>0.95878699999999994</v>
      </c>
      <c r="J24" s="17"/>
      <c r="K24" s="17"/>
      <c r="L24" s="24"/>
    </row>
    <row r="25" spans="1:12" ht="22.9" customHeight="1">
      <c r="B25" s="12" t="s">
        <v>96</v>
      </c>
      <c r="C25" s="12" t="s">
        <v>85</v>
      </c>
      <c r="D25" s="12" t="s">
        <v>307</v>
      </c>
      <c r="E25" s="12">
        <v>519001</v>
      </c>
      <c r="F25" s="12" t="s">
        <v>296</v>
      </c>
      <c r="G25" s="65">
        <f t="shared" si="1"/>
        <v>2.2723</v>
      </c>
      <c r="H25" s="17">
        <v>2.2723</v>
      </c>
      <c r="I25" s="17">
        <v>0</v>
      </c>
      <c r="J25" s="17"/>
      <c r="K25" s="17"/>
      <c r="L25" s="24"/>
    </row>
    <row r="26" spans="1:12" ht="22.9" customHeight="1">
      <c r="B26" s="12" t="s">
        <v>96</v>
      </c>
      <c r="C26" s="12" t="s">
        <v>85</v>
      </c>
      <c r="D26" s="12" t="s">
        <v>311</v>
      </c>
      <c r="E26" s="12">
        <v>519001</v>
      </c>
      <c r="F26" s="12" t="s">
        <v>312</v>
      </c>
      <c r="G26" s="65">
        <f t="shared" si="1"/>
        <v>1.7614000000000001</v>
      </c>
      <c r="H26" s="17">
        <v>1.7614000000000001</v>
      </c>
      <c r="I26" s="17">
        <v>0</v>
      </c>
      <c r="J26" s="17"/>
      <c r="K26" s="17"/>
      <c r="L26" s="24"/>
    </row>
    <row r="27" spans="1:12" ht="22.9" customHeight="1">
      <c r="B27" s="12" t="s">
        <v>96</v>
      </c>
      <c r="C27" s="12" t="s">
        <v>84</v>
      </c>
      <c r="D27" s="12" t="s">
        <v>88</v>
      </c>
      <c r="E27" s="12">
        <v>519001</v>
      </c>
      <c r="F27" s="12" t="s">
        <v>313</v>
      </c>
      <c r="G27" s="65">
        <f t="shared" si="1"/>
        <v>0.75</v>
      </c>
      <c r="H27" s="17">
        <v>0.75</v>
      </c>
      <c r="I27" s="17">
        <v>0</v>
      </c>
      <c r="J27" s="17"/>
      <c r="K27" s="17"/>
      <c r="L27" s="24"/>
    </row>
    <row r="28" spans="1:12" ht="22.9" customHeight="1">
      <c r="B28" s="12" t="s">
        <v>96</v>
      </c>
      <c r="C28" s="12" t="s">
        <v>97</v>
      </c>
      <c r="D28" s="12" t="s">
        <v>92</v>
      </c>
      <c r="E28" s="12">
        <v>519001</v>
      </c>
      <c r="F28" s="12" t="s">
        <v>314</v>
      </c>
      <c r="G28" s="65">
        <f t="shared" si="1"/>
        <v>358.73535500000003</v>
      </c>
      <c r="H28" s="17">
        <v>358.73535500000003</v>
      </c>
      <c r="I28" s="17">
        <v>0</v>
      </c>
      <c r="J28" s="17"/>
      <c r="K28" s="17"/>
      <c r="L28" s="24"/>
    </row>
    <row r="29" spans="1:12" ht="22.9" customHeight="1">
      <c r="B29" s="12" t="s">
        <v>96</v>
      </c>
      <c r="C29" s="12" t="s">
        <v>97</v>
      </c>
      <c r="D29" s="12" t="s">
        <v>88</v>
      </c>
      <c r="E29" s="12">
        <v>519001</v>
      </c>
      <c r="F29" s="12" t="s">
        <v>315</v>
      </c>
      <c r="G29" s="65">
        <f t="shared" si="1"/>
        <v>53</v>
      </c>
      <c r="H29" s="17">
        <v>53</v>
      </c>
      <c r="I29" s="17">
        <v>0</v>
      </c>
      <c r="J29" s="17"/>
      <c r="K29" s="17"/>
      <c r="L29" s="24"/>
    </row>
    <row r="30" spans="1:12" ht="22.9" customHeight="1">
      <c r="B30" s="12" t="s">
        <v>98</v>
      </c>
      <c r="C30" s="12" t="s">
        <v>90</v>
      </c>
      <c r="D30" s="12" t="s">
        <v>85</v>
      </c>
      <c r="E30" s="12">
        <v>519001</v>
      </c>
      <c r="F30" s="12" t="s">
        <v>316</v>
      </c>
      <c r="G30" s="65">
        <f t="shared" si="1"/>
        <v>34.848295999999998</v>
      </c>
      <c r="H30" s="17">
        <v>34.848295999999998</v>
      </c>
      <c r="I30" s="17">
        <v>0</v>
      </c>
      <c r="J30" s="17"/>
      <c r="K30" s="17"/>
      <c r="L30" s="24"/>
    </row>
    <row r="31" spans="1:12" ht="22.9" customHeight="1">
      <c r="B31" s="12" t="s">
        <v>317</v>
      </c>
      <c r="C31" s="12" t="s">
        <v>97</v>
      </c>
      <c r="D31" s="12" t="s">
        <v>88</v>
      </c>
      <c r="E31" s="12">
        <v>519001</v>
      </c>
      <c r="F31" s="12" t="s">
        <v>318</v>
      </c>
      <c r="G31" s="65">
        <f>H31+I31+J31+K31</f>
        <v>20</v>
      </c>
      <c r="H31" s="17">
        <v>0</v>
      </c>
      <c r="I31" s="17">
        <v>20</v>
      </c>
      <c r="J31" s="17"/>
      <c r="K31" s="17"/>
      <c r="L31" s="24"/>
    </row>
  </sheetData>
  <mergeCells count="13">
    <mergeCell ref="B1:D1"/>
    <mergeCell ref="B2:K2"/>
    <mergeCell ref="B3:F3"/>
    <mergeCell ref="B4:F4"/>
    <mergeCell ref="B5:D5"/>
    <mergeCell ref="I4:I6"/>
    <mergeCell ref="J4:J6"/>
    <mergeCell ref="K4:K6"/>
    <mergeCell ref="A10:A19"/>
    <mergeCell ref="E5:E6"/>
    <mergeCell ref="F5:F6"/>
    <mergeCell ref="G4:G6"/>
    <mergeCell ref="H4:H6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pane ySplit="5" topLeftCell="A6" activePane="bottomLeft" state="frozen"/>
      <selection pane="bottomLeft" activeCell="D13" sqref="D1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2" width="9.75" customWidth="1"/>
  </cols>
  <sheetData>
    <row r="1" spans="1:9" ht="16.350000000000001" customHeight="1">
      <c r="A1" s="47"/>
      <c r="B1" s="2"/>
      <c r="C1" s="48"/>
      <c r="D1" s="48"/>
      <c r="E1" s="27"/>
      <c r="F1" s="27"/>
      <c r="G1" s="27"/>
      <c r="H1" s="49" t="s">
        <v>99</v>
      </c>
      <c r="I1" s="45" t="s">
        <v>2</v>
      </c>
    </row>
    <row r="2" spans="1:9" ht="22.9" customHeight="1">
      <c r="A2" s="48"/>
      <c r="B2" s="99" t="s">
        <v>100</v>
      </c>
      <c r="C2" s="99"/>
      <c r="D2" s="99"/>
      <c r="E2" s="99"/>
      <c r="F2" s="99"/>
      <c r="G2" s="99"/>
      <c r="H2" s="99"/>
      <c r="I2" s="45"/>
    </row>
    <row r="3" spans="1:9" ht="19.5" customHeight="1">
      <c r="A3" s="50"/>
      <c r="B3" s="103" t="s">
        <v>4</v>
      </c>
      <c r="C3" s="103"/>
      <c r="D3" s="43"/>
      <c r="E3" s="43"/>
      <c r="F3" s="43"/>
      <c r="G3" s="43"/>
      <c r="H3" s="51" t="s">
        <v>5</v>
      </c>
      <c r="I3" s="46"/>
    </row>
    <row r="4" spans="1:9" ht="24.4" customHeight="1">
      <c r="A4" s="52"/>
      <c r="B4" s="100" t="s">
        <v>6</v>
      </c>
      <c r="C4" s="100"/>
      <c r="D4" s="100" t="s">
        <v>7</v>
      </c>
      <c r="E4" s="100"/>
      <c r="F4" s="100"/>
      <c r="G4" s="100"/>
      <c r="H4" s="100"/>
      <c r="I4" s="41"/>
    </row>
    <row r="5" spans="1:9" ht="24.4" customHeight="1">
      <c r="A5" s="52"/>
      <c r="B5" s="32" t="s">
        <v>8</v>
      </c>
      <c r="C5" s="32" t="s">
        <v>9</v>
      </c>
      <c r="D5" s="32" t="s">
        <v>8</v>
      </c>
      <c r="E5" s="32" t="s">
        <v>58</v>
      </c>
      <c r="F5" s="32" t="s">
        <v>101</v>
      </c>
      <c r="G5" s="32" t="s">
        <v>102</v>
      </c>
      <c r="H5" s="32" t="s">
        <v>103</v>
      </c>
      <c r="I5" s="41"/>
    </row>
    <row r="6" spans="1:9" ht="22.9" customHeight="1">
      <c r="A6" s="5"/>
      <c r="B6" s="37" t="s">
        <v>104</v>
      </c>
      <c r="C6" s="38">
        <f>SUM(C7:C9)</f>
        <v>808.93830000000003</v>
      </c>
      <c r="D6" s="37" t="s">
        <v>105</v>
      </c>
      <c r="E6" s="38">
        <f>F6+G6+H6</f>
        <v>1007.998</v>
      </c>
      <c r="F6" s="39">
        <f>SUM(F7:F33)</f>
        <v>1007.998</v>
      </c>
      <c r="G6" s="39"/>
      <c r="H6" s="39"/>
      <c r="I6" s="24"/>
    </row>
    <row r="7" spans="1:9" ht="22.9" customHeight="1">
      <c r="A7" s="101"/>
      <c r="B7" s="37" t="s">
        <v>106</v>
      </c>
      <c r="C7" s="38">
        <f>'2-1'!H7</f>
        <v>808.93830000000003</v>
      </c>
      <c r="D7" s="37" t="s">
        <v>107</v>
      </c>
      <c r="E7" s="38">
        <f t="shared" ref="E7:E33" si="0">F7+G7+H7</f>
        <v>385.88490000000002</v>
      </c>
      <c r="F7" s="39">
        <v>385.88490000000002</v>
      </c>
      <c r="G7" s="39"/>
      <c r="H7" s="39"/>
      <c r="I7" s="24"/>
    </row>
    <row r="8" spans="1:9" ht="22.9" customHeight="1">
      <c r="A8" s="101"/>
      <c r="B8" s="37" t="s">
        <v>108</v>
      </c>
      <c r="C8" s="38">
        <f>'2-1'!K7</f>
        <v>0</v>
      </c>
      <c r="D8" s="37" t="s">
        <v>109</v>
      </c>
      <c r="E8" s="38">
        <f t="shared" si="0"/>
        <v>0</v>
      </c>
      <c r="F8" s="39">
        <f t="shared" ref="F8:F33" si="1">SUM(G8:H8)</f>
        <v>0</v>
      </c>
      <c r="G8" s="39"/>
      <c r="H8" s="39"/>
      <c r="I8" s="24"/>
    </row>
    <row r="9" spans="1:9" ht="22.9" customHeight="1">
      <c r="A9" s="101"/>
      <c r="B9" s="37" t="s">
        <v>110</v>
      </c>
      <c r="C9" s="38">
        <f>'2-1'!N7</f>
        <v>0</v>
      </c>
      <c r="D9" s="37" t="s">
        <v>111</v>
      </c>
      <c r="E9" s="38">
        <f t="shared" si="0"/>
        <v>0</v>
      </c>
      <c r="F9" s="39">
        <f t="shared" si="1"/>
        <v>0</v>
      </c>
      <c r="G9" s="39"/>
      <c r="H9" s="39"/>
      <c r="I9" s="24"/>
    </row>
    <row r="10" spans="1:9" ht="22.9" customHeight="1">
      <c r="A10" s="5"/>
      <c r="B10" s="37" t="s">
        <v>112</v>
      </c>
      <c r="C10" s="38">
        <f>SUM(C11:C13)</f>
        <v>199.05967699999999</v>
      </c>
      <c r="D10" s="37" t="s">
        <v>113</v>
      </c>
      <c r="E10" s="38">
        <f t="shared" si="0"/>
        <v>0</v>
      </c>
      <c r="F10" s="39">
        <f t="shared" si="1"/>
        <v>0</v>
      </c>
      <c r="G10" s="39"/>
      <c r="H10" s="39"/>
      <c r="I10" s="24"/>
    </row>
    <row r="11" spans="1:9" ht="22.9" customHeight="1">
      <c r="A11" s="101"/>
      <c r="B11" s="37" t="s">
        <v>106</v>
      </c>
      <c r="C11" s="38">
        <f>'2-1'!AB7</f>
        <v>199.05967699999999</v>
      </c>
      <c r="D11" s="37" t="s">
        <v>114</v>
      </c>
      <c r="E11" s="38">
        <f t="shared" si="0"/>
        <v>0</v>
      </c>
      <c r="F11" s="39">
        <f t="shared" si="1"/>
        <v>0</v>
      </c>
      <c r="G11" s="39"/>
      <c r="H11" s="39"/>
      <c r="I11" s="24"/>
    </row>
    <row r="12" spans="1:9" ht="22.9" customHeight="1">
      <c r="A12" s="101"/>
      <c r="B12" s="37" t="s">
        <v>108</v>
      </c>
      <c r="C12" s="38">
        <f>'2-1'!AE7</f>
        <v>0</v>
      </c>
      <c r="D12" s="37" t="s">
        <v>115</v>
      </c>
      <c r="E12" s="38">
        <f t="shared" si="0"/>
        <v>0</v>
      </c>
      <c r="F12" s="39">
        <f t="shared" si="1"/>
        <v>0</v>
      </c>
      <c r="G12" s="39"/>
      <c r="H12" s="39"/>
      <c r="I12" s="24"/>
    </row>
    <row r="13" spans="1:9" ht="22.9" customHeight="1">
      <c r="A13" s="101"/>
      <c r="B13" s="37" t="s">
        <v>110</v>
      </c>
      <c r="C13" s="38">
        <f>'2-1'!AH7</f>
        <v>0</v>
      </c>
      <c r="D13" s="37" t="s">
        <v>116</v>
      </c>
      <c r="E13" s="38">
        <f t="shared" si="0"/>
        <v>0.79100000000000004</v>
      </c>
      <c r="F13" s="39">
        <v>0.79100000000000004</v>
      </c>
      <c r="G13" s="39"/>
      <c r="H13" s="39"/>
      <c r="I13" s="24"/>
    </row>
    <row r="14" spans="1:9" ht="22.9" customHeight="1">
      <c r="A14" s="101"/>
      <c r="B14" s="37" t="s">
        <v>117</v>
      </c>
      <c r="C14" s="39"/>
      <c r="D14" s="37" t="s">
        <v>118</v>
      </c>
      <c r="E14" s="38">
        <f t="shared" si="0"/>
        <v>117.9136</v>
      </c>
      <c r="F14" s="39">
        <v>117.9136</v>
      </c>
      <c r="G14" s="39"/>
      <c r="H14" s="39"/>
      <c r="I14" s="24"/>
    </row>
    <row r="15" spans="1:9" ht="22.9" customHeight="1">
      <c r="A15" s="101"/>
      <c r="B15" s="37" t="s">
        <v>117</v>
      </c>
      <c r="C15" s="39"/>
      <c r="D15" s="37" t="s">
        <v>119</v>
      </c>
      <c r="E15" s="38">
        <f t="shared" si="0"/>
        <v>0</v>
      </c>
      <c r="F15" s="39">
        <f t="shared" si="1"/>
        <v>0</v>
      </c>
      <c r="G15" s="39"/>
      <c r="H15" s="39"/>
      <c r="I15" s="24"/>
    </row>
    <row r="16" spans="1:9" ht="22.9" customHeight="1">
      <c r="A16" s="101"/>
      <c r="B16" s="37" t="s">
        <v>117</v>
      </c>
      <c r="C16" s="39"/>
      <c r="D16" s="37" t="s">
        <v>120</v>
      </c>
      <c r="E16" s="38">
        <f t="shared" si="0"/>
        <v>24.3123</v>
      </c>
      <c r="F16" s="39">
        <v>24.3123</v>
      </c>
      <c r="G16" s="39"/>
      <c r="H16" s="39"/>
      <c r="I16" s="24"/>
    </row>
    <row r="17" spans="1:9" ht="22.9" customHeight="1">
      <c r="A17" s="101"/>
      <c r="B17" s="37" t="s">
        <v>117</v>
      </c>
      <c r="C17" s="39"/>
      <c r="D17" s="37" t="s">
        <v>121</v>
      </c>
      <c r="E17" s="38">
        <f t="shared" si="0"/>
        <v>6.77</v>
      </c>
      <c r="F17" s="39">
        <v>6.77</v>
      </c>
      <c r="G17" s="39"/>
      <c r="H17" s="39"/>
      <c r="I17" s="24"/>
    </row>
    <row r="18" spans="1:9" ht="22.9" customHeight="1">
      <c r="A18" s="101"/>
      <c r="B18" s="37" t="s">
        <v>117</v>
      </c>
      <c r="C18" s="39"/>
      <c r="D18" s="37" t="s">
        <v>122</v>
      </c>
      <c r="E18" s="38">
        <f t="shared" si="0"/>
        <v>0.95879999999999999</v>
      </c>
      <c r="F18" s="39">
        <v>0.95879999999999999</v>
      </c>
      <c r="G18" s="39"/>
      <c r="H18" s="39"/>
      <c r="I18" s="24"/>
    </row>
    <row r="19" spans="1:9" ht="22.9" customHeight="1">
      <c r="A19" s="101"/>
      <c r="B19" s="37" t="s">
        <v>117</v>
      </c>
      <c r="C19" s="39"/>
      <c r="D19" s="37" t="s">
        <v>123</v>
      </c>
      <c r="E19" s="38">
        <f t="shared" si="0"/>
        <v>416.51909999999998</v>
      </c>
      <c r="F19" s="39">
        <v>416.51909999999998</v>
      </c>
      <c r="G19" s="39"/>
      <c r="H19" s="39"/>
      <c r="I19" s="24"/>
    </row>
    <row r="20" spans="1:9" ht="22.9" customHeight="1">
      <c r="A20" s="101"/>
      <c r="B20" s="37" t="s">
        <v>117</v>
      </c>
      <c r="C20" s="39"/>
      <c r="D20" s="37" t="s">
        <v>124</v>
      </c>
      <c r="E20" s="38">
        <f t="shared" si="0"/>
        <v>0</v>
      </c>
      <c r="F20" s="39">
        <f t="shared" si="1"/>
        <v>0</v>
      </c>
      <c r="G20" s="39"/>
      <c r="H20" s="39"/>
      <c r="I20" s="24"/>
    </row>
    <row r="21" spans="1:9" ht="22.9" customHeight="1">
      <c r="A21" s="101"/>
      <c r="B21" s="37" t="s">
        <v>117</v>
      </c>
      <c r="C21" s="39"/>
      <c r="D21" s="37" t="s">
        <v>125</v>
      </c>
      <c r="E21" s="38">
        <f t="shared" si="0"/>
        <v>0</v>
      </c>
      <c r="F21" s="39">
        <f t="shared" si="1"/>
        <v>0</v>
      </c>
      <c r="G21" s="39"/>
      <c r="H21" s="39"/>
      <c r="I21" s="24"/>
    </row>
    <row r="22" spans="1:9" ht="22.9" customHeight="1">
      <c r="A22" s="101"/>
      <c r="B22" s="37" t="s">
        <v>117</v>
      </c>
      <c r="C22" s="39"/>
      <c r="D22" s="37" t="s">
        <v>126</v>
      </c>
      <c r="E22" s="38">
        <f t="shared" si="0"/>
        <v>0</v>
      </c>
      <c r="F22" s="39">
        <f t="shared" si="1"/>
        <v>0</v>
      </c>
      <c r="G22" s="39"/>
      <c r="H22" s="39"/>
      <c r="I22" s="24"/>
    </row>
    <row r="23" spans="1:9" ht="22.9" customHeight="1">
      <c r="A23" s="101"/>
      <c r="B23" s="37" t="s">
        <v>117</v>
      </c>
      <c r="C23" s="39"/>
      <c r="D23" s="37" t="s">
        <v>127</v>
      </c>
      <c r="E23" s="38">
        <f t="shared" si="0"/>
        <v>0</v>
      </c>
      <c r="F23" s="39">
        <f t="shared" si="1"/>
        <v>0</v>
      </c>
      <c r="G23" s="39"/>
      <c r="H23" s="39"/>
      <c r="I23" s="24"/>
    </row>
    <row r="24" spans="1:9" ht="22.9" customHeight="1">
      <c r="A24" s="101"/>
      <c r="B24" s="37" t="s">
        <v>117</v>
      </c>
      <c r="C24" s="39"/>
      <c r="D24" s="37" t="s">
        <v>128</v>
      </c>
      <c r="E24" s="38">
        <f t="shared" si="0"/>
        <v>0</v>
      </c>
      <c r="F24" s="39">
        <f t="shared" si="1"/>
        <v>0</v>
      </c>
      <c r="G24" s="39"/>
      <c r="H24" s="39"/>
      <c r="I24" s="24"/>
    </row>
    <row r="25" spans="1:9" ht="22.9" customHeight="1">
      <c r="A25" s="101"/>
      <c r="B25" s="37" t="s">
        <v>117</v>
      </c>
      <c r="C25" s="39"/>
      <c r="D25" s="37" t="s">
        <v>129</v>
      </c>
      <c r="E25" s="38">
        <f t="shared" si="0"/>
        <v>0</v>
      </c>
      <c r="F25" s="39">
        <f t="shared" si="1"/>
        <v>0</v>
      </c>
      <c r="G25" s="39"/>
      <c r="H25" s="39"/>
      <c r="I25" s="24"/>
    </row>
    <row r="26" spans="1:9" ht="22.9" customHeight="1">
      <c r="A26" s="101"/>
      <c r="B26" s="37" t="s">
        <v>117</v>
      </c>
      <c r="C26" s="39"/>
      <c r="D26" s="37" t="s">
        <v>130</v>
      </c>
      <c r="E26" s="38">
        <f t="shared" si="0"/>
        <v>34.848300000000002</v>
      </c>
      <c r="F26" s="39">
        <v>34.848300000000002</v>
      </c>
      <c r="G26" s="39"/>
      <c r="H26" s="39"/>
      <c r="I26" s="24"/>
    </row>
    <row r="27" spans="1:9" ht="22.9" customHeight="1">
      <c r="A27" s="101"/>
      <c r="B27" s="37" t="s">
        <v>117</v>
      </c>
      <c r="C27" s="39"/>
      <c r="D27" s="37" t="s">
        <v>131</v>
      </c>
      <c r="E27" s="38">
        <f t="shared" si="0"/>
        <v>0</v>
      </c>
      <c r="F27" s="39">
        <f t="shared" si="1"/>
        <v>0</v>
      </c>
      <c r="G27" s="39"/>
      <c r="H27" s="39"/>
      <c r="I27" s="24"/>
    </row>
    <row r="28" spans="1:9" ht="22.9" customHeight="1">
      <c r="A28" s="101"/>
      <c r="B28" s="37" t="s">
        <v>117</v>
      </c>
      <c r="C28" s="39"/>
      <c r="D28" s="37" t="s">
        <v>132</v>
      </c>
      <c r="E28" s="38">
        <f t="shared" si="0"/>
        <v>0</v>
      </c>
      <c r="F28" s="39">
        <f t="shared" si="1"/>
        <v>0</v>
      </c>
      <c r="G28" s="39"/>
      <c r="H28" s="39"/>
      <c r="I28" s="24"/>
    </row>
    <row r="29" spans="1:9" ht="22.9" customHeight="1">
      <c r="A29" s="101"/>
      <c r="B29" s="37" t="s">
        <v>117</v>
      </c>
      <c r="C29" s="39"/>
      <c r="D29" s="37" t="s">
        <v>133</v>
      </c>
      <c r="E29" s="38">
        <f t="shared" si="0"/>
        <v>20</v>
      </c>
      <c r="F29" s="39">
        <v>20</v>
      </c>
      <c r="G29" s="39"/>
      <c r="H29" s="39"/>
      <c r="I29" s="24"/>
    </row>
    <row r="30" spans="1:9" ht="22.9" customHeight="1">
      <c r="A30" s="101"/>
      <c r="B30" s="37" t="s">
        <v>117</v>
      </c>
      <c r="C30" s="39"/>
      <c r="D30" s="37" t="s">
        <v>134</v>
      </c>
      <c r="E30" s="38">
        <f t="shared" si="0"/>
        <v>0</v>
      </c>
      <c r="F30" s="39">
        <f t="shared" si="1"/>
        <v>0</v>
      </c>
      <c r="G30" s="39"/>
      <c r="H30" s="39"/>
      <c r="I30" s="24"/>
    </row>
    <row r="31" spans="1:9" ht="22.9" customHeight="1">
      <c r="A31" s="101"/>
      <c r="B31" s="37" t="s">
        <v>117</v>
      </c>
      <c r="C31" s="39"/>
      <c r="D31" s="37" t="s">
        <v>135</v>
      </c>
      <c r="E31" s="38">
        <f t="shared" si="0"/>
        <v>0</v>
      </c>
      <c r="F31" s="39">
        <f t="shared" si="1"/>
        <v>0</v>
      </c>
      <c r="G31" s="39"/>
      <c r="H31" s="39"/>
      <c r="I31" s="24"/>
    </row>
    <row r="32" spans="1:9" ht="22.9" customHeight="1">
      <c r="A32" s="101"/>
      <c r="B32" s="37" t="s">
        <v>117</v>
      </c>
      <c r="C32" s="39"/>
      <c r="D32" s="37" t="s">
        <v>136</v>
      </c>
      <c r="E32" s="38">
        <f t="shared" si="0"/>
        <v>0</v>
      </c>
      <c r="F32" s="39">
        <f t="shared" si="1"/>
        <v>0</v>
      </c>
      <c r="G32" s="39"/>
      <c r="H32" s="39"/>
      <c r="I32" s="24"/>
    </row>
    <row r="33" spans="1:9" ht="22.9" customHeight="1">
      <c r="A33" s="101"/>
      <c r="B33" s="37" t="s">
        <v>117</v>
      </c>
      <c r="C33" s="39"/>
      <c r="D33" s="37" t="s">
        <v>137</v>
      </c>
      <c r="E33" s="38">
        <f t="shared" si="0"/>
        <v>0</v>
      </c>
      <c r="F33" s="39">
        <f t="shared" si="1"/>
        <v>0</v>
      </c>
      <c r="G33" s="39"/>
      <c r="H33" s="39"/>
      <c r="I33" s="24"/>
    </row>
    <row r="34" spans="1:9" ht="9.75" customHeight="1">
      <c r="A34" s="53"/>
      <c r="B34" s="53"/>
      <c r="C34" s="53"/>
      <c r="D34" s="33"/>
      <c r="E34" s="53"/>
      <c r="F34" s="53"/>
      <c r="G34" s="53"/>
      <c r="H34" s="53"/>
      <c r="I34" s="42"/>
    </row>
  </sheetData>
  <mergeCells count="6">
    <mergeCell ref="A11:A33"/>
    <mergeCell ref="B2:H2"/>
    <mergeCell ref="B3:C3"/>
    <mergeCell ref="B4:C4"/>
    <mergeCell ref="D4:H4"/>
    <mergeCell ref="A7:A9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9"/>
  <sheetViews>
    <sheetView workbookViewId="0">
      <pane ySplit="6" topLeftCell="A7" activePane="bottomLeft" state="frozen"/>
      <selection pane="bottomLeft" activeCell="F10" sqref="F10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6" width="15" style="98" customWidth="1"/>
    <col min="7" max="39" width="12.375" style="98" customWidth="1"/>
    <col min="40" max="40" width="1.5" customWidth="1"/>
    <col min="41" max="42" width="9.75" customWidth="1"/>
  </cols>
  <sheetData>
    <row r="1" spans="1:40" ht="16.350000000000001" customHeight="1">
      <c r="A1" s="2"/>
      <c r="B1" s="107"/>
      <c r="C1" s="107"/>
      <c r="D1" s="27"/>
      <c r="E1" s="27"/>
      <c r="F1" s="83"/>
      <c r="G1" s="83"/>
      <c r="H1" s="83"/>
      <c r="I1" s="84"/>
      <c r="J1" s="84"/>
      <c r="K1" s="83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5" t="s">
        <v>138</v>
      </c>
      <c r="AN1" s="45"/>
    </row>
    <row r="2" spans="1:40" ht="22.9" customHeight="1">
      <c r="A2" s="1"/>
      <c r="B2" s="102" t="s">
        <v>139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45"/>
    </row>
    <row r="3" spans="1:40" ht="19.5" customHeight="1">
      <c r="A3" s="3"/>
      <c r="B3" s="103" t="s">
        <v>4</v>
      </c>
      <c r="C3" s="103"/>
      <c r="D3" s="103"/>
      <c r="E3" s="103"/>
      <c r="F3" s="86"/>
      <c r="G3" s="87"/>
      <c r="H3" s="88"/>
      <c r="I3" s="86"/>
      <c r="J3" s="86"/>
      <c r="K3" s="89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109" t="s">
        <v>5</v>
      </c>
      <c r="AM3" s="109"/>
      <c r="AN3" s="46"/>
    </row>
    <row r="4" spans="1:40" ht="24.4" customHeight="1">
      <c r="A4" s="5"/>
      <c r="B4" s="100" t="s">
        <v>8</v>
      </c>
      <c r="C4" s="100"/>
      <c r="D4" s="100"/>
      <c r="E4" s="100"/>
      <c r="F4" s="108" t="s">
        <v>140</v>
      </c>
      <c r="G4" s="108" t="s">
        <v>141</v>
      </c>
      <c r="H4" s="108"/>
      <c r="I4" s="108"/>
      <c r="J4" s="108"/>
      <c r="K4" s="108"/>
      <c r="L4" s="108"/>
      <c r="M4" s="108"/>
      <c r="N4" s="108"/>
      <c r="O4" s="108"/>
      <c r="P4" s="108"/>
      <c r="Q4" s="108" t="s">
        <v>142</v>
      </c>
      <c r="R4" s="108"/>
      <c r="S4" s="108"/>
      <c r="T4" s="108"/>
      <c r="U4" s="108"/>
      <c r="V4" s="108"/>
      <c r="W4" s="108"/>
      <c r="X4" s="108"/>
      <c r="Y4" s="108"/>
      <c r="Z4" s="108"/>
      <c r="AA4" s="108" t="s">
        <v>143</v>
      </c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41"/>
    </row>
    <row r="5" spans="1:40" ht="24.4" customHeight="1">
      <c r="A5" s="5"/>
      <c r="B5" s="100" t="s">
        <v>79</v>
      </c>
      <c r="C5" s="100"/>
      <c r="D5" s="100" t="s">
        <v>69</v>
      </c>
      <c r="E5" s="100" t="s">
        <v>70</v>
      </c>
      <c r="F5" s="108"/>
      <c r="G5" s="108" t="s">
        <v>58</v>
      </c>
      <c r="H5" s="108" t="s">
        <v>144</v>
      </c>
      <c r="I5" s="108"/>
      <c r="J5" s="108"/>
      <c r="K5" s="108" t="s">
        <v>145</v>
      </c>
      <c r="L5" s="108"/>
      <c r="M5" s="108"/>
      <c r="N5" s="108" t="s">
        <v>146</v>
      </c>
      <c r="O5" s="108"/>
      <c r="P5" s="108"/>
      <c r="Q5" s="108" t="s">
        <v>58</v>
      </c>
      <c r="R5" s="108" t="s">
        <v>144</v>
      </c>
      <c r="S5" s="108"/>
      <c r="T5" s="108"/>
      <c r="U5" s="108" t="s">
        <v>145</v>
      </c>
      <c r="V5" s="108"/>
      <c r="W5" s="108"/>
      <c r="X5" s="108" t="s">
        <v>146</v>
      </c>
      <c r="Y5" s="108"/>
      <c r="Z5" s="108"/>
      <c r="AA5" s="108" t="s">
        <v>58</v>
      </c>
      <c r="AB5" s="108" t="s">
        <v>144</v>
      </c>
      <c r="AC5" s="108"/>
      <c r="AD5" s="108"/>
      <c r="AE5" s="108" t="s">
        <v>145</v>
      </c>
      <c r="AF5" s="108"/>
      <c r="AG5" s="108"/>
      <c r="AH5" s="108" t="s">
        <v>146</v>
      </c>
      <c r="AI5" s="108"/>
      <c r="AJ5" s="108"/>
      <c r="AK5" s="110" t="s">
        <v>147</v>
      </c>
      <c r="AL5" s="110"/>
      <c r="AM5" s="110"/>
      <c r="AN5" s="41"/>
    </row>
    <row r="6" spans="1:40" ht="24.4" customHeight="1">
      <c r="A6" s="33"/>
      <c r="B6" s="32" t="s">
        <v>80</v>
      </c>
      <c r="C6" s="32" t="s">
        <v>81</v>
      </c>
      <c r="D6" s="100"/>
      <c r="E6" s="100"/>
      <c r="F6" s="108"/>
      <c r="G6" s="108"/>
      <c r="H6" s="90" t="s">
        <v>148</v>
      </c>
      <c r="I6" s="90" t="s">
        <v>75</v>
      </c>
      <c r="J6" s="90" t="s">
        <v>76</v>
      </c>
      <c r="K6" s="90" t="s">
        <v>148</v>
      </c>
      <c r="L6" s="90" t="s">
        <v>75</v>
      </c>
      <c r="M6" s="90" t="s">
        <v>76</v>
      </c>
      <c r="N6" s="90" t="s">
        <v>148</v>
      </c>
      <c r="O6" s="90" t="s">
        <v>75</v>
      </c>
      <c r="P6" s="90" t="s">
        <v>76</v>
      </c>
      <c r="Q6" s="108"/>
      <c r="R6" s="90" t="s">
        <v>148</v>
      </c>
      <c r="S6" s="90" t="s">
        <v>75</v>
      </c>
      <c r="T6" s="90" t="s">
        <v>76</v>
      </c>
      <c r="U6" s="90" t="s">
        <v>148</v>
      </c>
      <c r="V6" s="90" t="s">
        <v>75</v>
      </c>
      <c r="W6" s="90" t="s">
        <v>76</v>
      </c>
      <c r="X6" s="90" t="s">
        <v>148</v>
      </c>
      <c r="Y6" s="90" t="s">
        <v>75</v>
      </c>
      <c r="Z6" s="90" t="s">
        <v>76</v>
      </c>
      <c r="AA6" s="108"/>
      <c r="AB6" s="90" t="s">
        <v>148</v>
      </c>
      <c r="AC6" s="90" t="s">
        <v>75</v>
      </c>
      <c r="AD6" s="90" t="s">
        <v>76</v>
      </c>
      <c r="AE6" s="90" t="s">
        <v>148</v>
      </c>
      <c r="AF6" s="90" t="s">
        <v>75</v>
      </c>
      <c r="AG6" s="90" t="s">
        <v>76</v>
      </c>
      <c r="AH6" s="90" t="s">
        <v>148</v>
      </c>
      <c r="AI6" s="90" t="s">
        <v>75</v>
      </c>
      <c r="AJ6" s="90" t="s">
        <v>76</v>
      </c>
      <c r="AK6" s="91" t="s">
        <v>148</v>
      </c>
      <c r="AL6" s="91" t="s">
        <v>75</v>
      </c>
      <c r="AM6" s="91" t="s">
        <v>76</v>
      </c>
      <c r="AN6" s="41"/>
    </row>
    <row r="7" spans="1:40" ht="22.9" customHeight="1">
      <c r="A7" s="5"/>
      <c r="B7" s="34"/>
      <c r="C7" s="34"/>
      <c r="D7" s="34"/>
      <c r="E7" s="9" t="s">
        <v>71</v>
      </c>
      <c r="F7" s="92">
        <f>F8</f>
        <v>1007.997977</v>
      </c>
      <c r="G7" s="92">
        <f t="shared" ref="G7:AM7" si="0">G8</f>
        <v>808.93830000000003</v>
      </c>
      <c r="H7" s="92">
        <f t="shared" si="0"/>
        <v>808.93830000000003</v>
      </c>
      <c r="I7" s="92">
        <f t="shared" si="0"/>
        <v>808.93830000000003</v>
      </c>
      <c r="J7" s="92">
        <f t="shared" si="0"/>
        <v>0</v>
      </c>
      <c r="K7" s="92">
        <f t="shared" si="0"/>
        <v>0</v>
      </c>
      <c r="L7" s="92">
        <f t="shared" si="0"/>
        <v>0</v>
      </c>
      <c r="M7" s="92">
        <f t="shared" si="0"/>
        <v>0</v>
      </c>
      <c r="N7" s="92">
        <f t="shared" si="0"/>
        <v>0</v>
      </c>
      <c r="O7" s="92">
        <f t="shared" si="0"/>
        <v>0</v>
      </c>
      <c r="P7" s="92">
        <f t="shared" si="0"/>
        <v>0</v>
      </c>
      <c r="Q7" s="92">
        <f t="shared" si="0"/>
        <v>0</v>
      </c>
      <c r="R7" s="92">
        <f t="shared" si="0"/>
        <v>0</v>
      </c>
      <c r="S7" s="92">
        <f t="shared" si="0"/>
        <v>0</v>
      </c>
      <c r="T7" s="92">
        <f t="shared" si="0"/>
        <v>0</v>
      </c>
      <c r="U7" s="92">
        <f t="shared" si="0"/>
        <v>0</v>
      </c>
      <c r="V7" s="92">
        <f t="shared" si="0"/>
        <v>0</v>
      </c>
      <c r="W7" s="92">
        <f t="shared" si="0"/>
        <v>0</v>
      </c>
      <c r="X7" s="92">
        <f t="shared" si="0"/>
        <v>0</v>
      </c>
      <c r="Y7" s="92">
        <f t="shared" si="0"/>
        <v>0</v>
      </c>
      <c r="Z7" s="92">
        <f t="shared" si="0"/>
        <v>0</v>
      </c>
      <c r="AA7" s="92">
        <f t="shared" si="0"/>
        <v>199.05967699999999</v>
      </c>
      <c r="AB7" s="92">
        <f t="shared" si="0"/>
        <v>199.05967699999999</v>
      </c>
      <c r="AC7" s="92">
        <f t="shared" si="0"/>
        <v>170.62013999999999</v>
      </c>
      <c r="AD7" s="92">
        <f t="shared" si="0"/>
        <v>28.439537000000001</v>
      </c>
      <c r="AE7" s="92">
        <f t="shared" si="0"/>
        <v>0</v>
      </c>
      <c r="AF7" s="92">
        <f t="shared" si="0"/>
        <v>0</v>
      </c>
      <c r="AG7" s="92">
        <f t="shared" si="0"/>
        <v>0</v>
      </c>
      <c r="AH7" s="92">
        <f t="shared" si="0"/>
        <v>0</v>
      </c>
      <c r="AI7" s="92">
        <f t="shared" si="0"/>
        <v>0</v>
      </c>
      <c r="AJ7" s="92">
        <f t="shared" si="0"/>
        <v>0</v>
      </c>
      <c r="AK7" s="92">
        <f t="shared" si="0"/>
        <v>0</v>
      </c>
      <c r="AL7" s="92">
        <f t="shared" si="0"/>
        <v>0</v>
      </c>
      <c r="AM7" s="92">
        <f t="shared" si="0"/>
        <v>0</v>
      </c>
      <c r="AN7" s="41"/>
    </row>
    <row r="8" spans="1:40" ht="22.9" customHeight="1">
      <c r="A8" s="5"/>
      <c r="B8" s="36" t="s">
        <v>22</v>
      </c>
      <c r="C8" s="36" t="s">
        <v>22</v>
      </c>
      <c r="D8" s="37"/>
      <c r="E8" s="37" t="s">
        <v>22</v>
      </c>
      <c r="F8" s="93">
        <f>G8+Q8+AA8</f>
        <v>1007.997977</v>
      </c>
      <c r="G8" s="93">
        <f>H8+K8+N8</f>
        <v>808.93830000000003</v>
      </c>
      <c r="H8" s="93">
        <f t="shared" ref="H8:H48" si="1">I8+J8</f>
        <v>808.93830000000003</v>
      </c>
      <c r="I8" s="93">
        <v>808.93830000000003</v>
      </c>
      <c r="J8" s="93"/>
      <c r="K8" s="93">
        <f>L8+M8</f>
        <v>0</v>
      </c>
      <c r="L8" s="93"/>
      <c r="M8" s="93"/>
      <c r="N8" s="93">
        <f>O8+P8</f>
        <v>0</v>
      </c>
      <c r="O8" s="93"/>
      <c r="P8" s="93"/>
      <c r="Q8" s="93">
        <f>R8+U8+X8</f>
        <v>0</v>
      </c>
      <c r="R8" s="93">
        <f>S8+T8</f>
        <v>0</v>
      </c>
      <c r="S8" s="93"/>
      <c r="T8" s="93"/>
      <c r="U8" s="93">
        <f>V8+W8</f>
        <v>0</v>
      </c>
      <c r="V8" s="93"/>
      <c r="W8" s="93"/>
      <c r="X8" s="93">
        <f>Y8+Z8</f>
        <v>0</v>
      </c>
      <c r="Y8" s="93"/>
      <c r="Z8" s="93"/>
      <c r="AA8" s="93">
        <f>AB8+AE8+AH8+AK8</f>
        <v>199.05967699999999</v>
      </c>
      <c r="AB8" s="93">
        <f>AC8+AD8</f>
        <v>199.05967699999999</v>
      </c>
      <c r="AC8" s="93">
        <v>170.62013999999999</v>
      </c>
      <c r="AD8" s="93">
        <v>28.439537000000001</v>
      </c>
      <c r="AE8" s="93">
        <f>AF8+AG8</f>
        <v>0</v>
      </c>
      <c r="AF8" s="93"/>
      <c r="AG8" s="93"/>
      <c r="AH8" s="93">
        <f>AI8+AJ8</f>
        <v>0</v>
      </c>
      <c r="AI8" s="93"/>
      <c r="AJ8" s="93"/>
      <c r="AK8" s="93">
        <f>AL8+AM8</f>
        <v>0</v>
      </c>
      <c r="AL8" s="93"/>
      <c r="AM8" s="93"/>
      <c r="AN8" s="41"/>
    </row>
    <row r="9" spans="1:40" ht="22.9" customHeight="1">
      <c r="A9" s="5"/>
      <c r="B9" s="36" t="s">
        <v>22</v>
      </c>
      <c r="C9" s="36" t="s">
        <v>22</v>
      </c>
      <c r="D9" s="37"/>
      <c r="E9" s="37" t="s">
        <v>357</v>
      </c>
      <c r="F9" s="93">
        <f t="shared" ref="F9:F48" si="2">G9+Q9+AA9</f>
        <v>1007.997977</v>
      </c>
      <c r="G9" s="93">
        <f t="shared" ref="G9:G48" si="3">H9+K9+N9</f>
        <v>808.93830000000003</v>
      </c>
      <c r="H9" s="93">
        <f t="shared" si="1"/>
        <v>808.93830000000003</v>
      </c>
      <c r="I9" s="93">
        <v>808.93830000000003</v>
      </c>
      <c r="J9" s="93"/>
      <c r="K9" s="93">
        <f t="shared" ref="K9:K48" si="4">L9+M9</f>
        <v>0</v>
      </c>
      <c r="L9" s="93"/>
      <c r="M9" s="93"/>
      <c r="N9" s="93">
        <f t="shared" ref="N9:N48" si="5">O9+P9</f>
        <v>0</v>
      </c>
      <c r="O9" s="93"/>
      <c r="P9" s="93"/>
      <c r="Q9" s="93">
        <f>R9+U9+X9</f>
        <v>0</v>
      </c>
      <c r="R9" s="93">
        <f t="shared" ref="R9:R48" si="6">S9+T9</f>
        <v>0</v>
      </c>
      <c r="S9" s="93"/>
      <c r="T9" s="93"/>
      <c r="U9" s="93">
        <f t="shared" ref="U9:U48" si="7">V9+W9</f>
        <v>0</v>
      </c>
      <c r="V9" s="93"/>
      <c r="W9" s="93"/>
      <c r="X9" s="93">
        <f t="shared" ref="X9:X48" si="8">Y9+Z9</f>
        <v>0</v>
      </c>
      <c r="Y9" s="93"/>
      <c r="Z9" s="93"/>
      <c r="AA9" s="93">
        <f t="shared" ref="AA9:AA48" si="9">AB9+AE9+AH9+AK9</f>
        <v>199.05967699999999</v>
      </c>
      <c r="AB9" s="93">
        <f t="shared" ref="AB9:AB48" si="10">AC9+AD9</f>
        <v>199.05967699999999</v>
      </c>
      <c r="AC9" s="93">
        <v>170.62013999999999</v>
      </c>
      <c r="AD9" s="93">
        <v>28.439537000000001</v>
      </c>
      <c r="AE9" s="93">
        <f t="shared" ref="AE9:AE48" si="11">AF9+AG9</f>
        <v>0</v>
      </c>
      <c r="AF9" s="93"/>
      <c r="AG9" s="93"/>
      <c r="AH9" s="93">
        <f t="shared" ref="AH9:AH48" si="12">AI9+AJ9</f>
        <v>0</v>
      </c>
      <c r="AI9" s="93"/>
      <c r="AJ9" s="93"/>
      <c r="AK9" s="93">
        <f t="shared" ref="AK9:AK48" si="13">AL9+AM9</f>
        <v>0</v>
      </c>
      <c r="AL9" s="93"/>
      <c r="AM9" s="93"/>
      <c r="AN9" s="41"/>
    </row>
    <row r="10" spans="1:40" ht="22.9" customHeight="1">
      <c r="A10" s="5"/>
      <c r="B10" s="36" t="s">
        <v>22</v>
      </c>
      <c r="C10" s="36" t="s">
        <v>22</v>
      </c>
      <c r="D10" s="37"/>
      <c r="E10" s="37" t="s">
        <v>149</v>
      </c>
      <c r="F10" s="93">
        <f t="shared" si="2"/>
        <v>432.33513699999997</v>
      </c>
      <c r="G10" s="93">
        <f t="shared" si="3"/>
        <v>411.8098</v>
      </c>
      <c r="H10" s="93">
        <f t="shared" si="1"/>
        <v>411.8098</v>
      </c>
      <c r="I10" s="93">
        <f t="shared" ref="I10:AM10" si="14">SUM(I11:I13,I15:I18,I21)</f>
        <v>411.8098</v>
      </c>
      <c r="J10" s="93">
        <f t="shared" si="14"/>
        <v>0</v>
      </c>
      <c r="K10" s="93">
        <f t="shared" si="4"/>
        <v>0</v>
      </c>
      <c r="L10" s="93">
        <f t="shared" si="14"/>
        <v>0</v>
      </c>
      <c r="M10" s="93">
        <f t="shared" si="14"/>
        <v>0</v>
      </c>
      <c r="N10" s="93">
        <f t="shared" si="5"/>
        <v>0</v>
      </c>
      <c r="O10" s="93">
        <f t="shared" si="14"/>
        <v>0</v>
      </c>
      <c r="P10" s="93">
        <f t="shared" si="14"/>
        <v>0</v>
      </c>
      <c r="Q10" s="93">
        <f t="shared" ref="Q10:Q48" si="15">R10+U10+X10</f>
        <v>0</v>
      </c>
      <c r="R10" s="93">
        <f t="shared" si="6"/>
        <v>0</v>
      </c>
      <c r="S10" s="93">
        <f t="shared" si="14"/>
        <v>0</v>
      </c>
      <c r="T10" s="93">
        <f t="shared" si="14"/>
        <v>0</v>
      </c>
      <c r="U10" s="93">
        <f t="shared" si="7"/>
        <v>0</v>
      </c>
      <c r="V10" s="93">
        <f t="shared" si="14"/>
        <v>0</v>
      </c>
      <c r="W10" s="93">
        <f t="shared" si="14"/>
        <v>0</v>
      </c>
      <c r="X10" s="93">
        <f t="shared" si="8"/>
        <v>0</v>
      </c>
      <c r="Y10" s="93">
        <f t="shared" si="14"/>
        <v>0</v>
      </c>
      <c r="Z10" s="93">
        <f t="shared" si="14"/>
        <v>0</v>
      </c>
      <c r="AA10" s="93">
        <f t="shared" si="9"/>
        <v>20.525337000000004</v>
      </c>
      <c r="AB10" s="93">
        <f t="shared" si="10"/>
        <v>20.525337000000004</v>
      </c>
      <c r="AC10" s="93">
        <f t="shared" ref="AC10:AD10" si="16">SUM(AC11:AC13,AC15:AC18,AC21)</f>
        <v>20.525337000000004</v>
      </c>
      <c r="AD10" s="93">
        <f t="shared" si="16"/>
        <v>0</v>
      </c>
      <c r="AE10" s="93">
        <f t="shared" si="11"/>
        <v>0</v>
      </c>
      <c r="AF10" s="93">
        <f t="shared" si="14"/>
        <v>0</v>
      </c>
      <c r="AG10" s="93">
        <f t="shared" si="14"/>
        <v>0</v>
      </c>
      <c r="AH10" s="93">
        <f t="shared" si="12"/>
        <v>0</v>
      </c>
      <c r="AI10" s="93">
        <f t="shared" si="14"/>
        <v>0</v>
      </c>
      <c r="AJ10" s="93">
        <f t="shared" si="14"/>
        <v>0</v>
      </c>
      <c r="AK10" s="93">
        <f t="shared" si="13"/>
        <v>0</v>
      </c>
      <c r="AL10" s="93">
        <f t="shared" ref="AL10:AM10" si="17">SUM(AL11:AL13,AL15:AL18,AL21)</f>
        <v>0</v>
      </c>
      <c r="AM10" s="93">
        <f t="shared" si="17"/>
        <v>0</v>
      </c>
      <c r="AN10" s="41"/>
    </row>
    <row r="11" spans="1:40" ht="22.9" customHeight="1">
      <c r="A11" s="5"/>
      <c r="B11" s="36" t="s">
        <v>22</v>
      </c>
      <c r="C11" s="36" t="s">
        <v>22</v>
      </c>
      <c r="D11" s="37"/>
      <c r="E11" s="37" t="s">
        <v>150</v>
      </c>
      <c r="F11" s="93">
        <f t="shared" si="2"/>
        <v>151.66261299999999</v>
      </c>
      <c r="G11" s="93">
        <f t="shared" si="3"/>
        <v>149.23560000000001</v>
      </c>
      <c r="H11" s="93">
        <f t="shared" si="1"/>
        <v>149.23560000000001</v>
      </c>
      <c r="I11" s="94">
        <v>149.23560000000001</v>
      </c>
      <c r="J11" s="94"/>
      <c r="K11" s="93">
        <f t="shared" si="4"/>
        <v>0</v>
      </c>
      <c r="L11" s="94"/>
      <c r="M11" s="94"/>
      <c r="N11" s="93">
        <f t="shared" si="5"/>
        <v>0</v>
      </c>
      <c r="O11" s="94"/>
      <c r="P11" s="94"/>
      <c r="Q11" s="93">
        <f t="shared" si="15"/>
        <v>0</v>
      </c>
      <c r="R11" s="93">
        <f t="shared" si="6"/>
        <v>0</v>
      </c>
      <c r="S11" s="94"/>
      <c r="T11" s="94"/>
      <c r="U11" s="93">
        <f t="shared" si="7"/>
        <v>0</v>
      </c>
      <c r="V11" s="94"/>
      <c r="W11" s="94"/>
      <c r="X11" s="93">
        <f t="shared" si="8"/>
        <v>0</v>
      </c>
      <c r="Y11" s="94"/>
      <c r="Z11" s="94"/>
      <c r="AA11" s="93">
        <f t="shared" si="9"/>
        <v>2.4270130000000001</v>
      </c>
      <c r="AB11" s="93">
        <f t="shared" si="10"/>
        <v>2.4270130000000001</v>
      </c>
      <c r="AC11" s="94">
        <v>2.4270130000000001</v>
      </c>
      <c r="AD11" s="94"/>
      <c r="AE11" s="93">
        <f t="shared" si="11"/>
        <v>0</v>
      </c>
      <c r="AF11" s="94"/>
      <c r="AG11" s="94"/>
      <c r="AH11" s="93">
        <f t="shared" si="12"/>
        <v>0</v>
      </c>
      <c r="AI11" s="94"/>
      <c r="AJ11" s="94"/>
      <c r="AK11" s="93">
        <f t="shared" si="13"/>
        <v>0</v>
      </c>
      <c r="AL11" s="94"/>
      <c r="AM11" s="94"/>
      <c r="AN11" s="41"/>
    </row>
    <row r="12" spans="1:40" ht="22.9" customHeight="1">
      <c r="B12" s="36" t="s">
        <v>22</v>
      </c>
      <c r="C12" s="36" t="s">
        <v>22</v>
      </c>
      <c r="D12" s="37"/>
      <c r="E12" s="37" t="s">
        <v>151</v>
      </c>
      <c r="F12" s="93">
        <f t="shared" si="2"/>
        <v>90.416399999999996</v>
      </c>
      <c r="G12" s="93">
        <f t="shared" si="3"/>
        <v>90.416399999999996</v>
      </c>
      <c r="H12" s="93">
        <f t="shared" si="1"/>
        <v>90.416399999999996</v>
      </c>
      <c r="I12" s="94">
        <v>90.416399999999996</v>
      </c>
      <c r="J12" s="94"/>
      <c r="K12" s="93">
        <f t="shared" si="4"/>
        <v>0</v>
      </c>
      <c r="L12" s="94"/>
      <c r="M12" s="94"/>
      <c r="N12" s="93">
        <f t="shared" si="5"/>
        <v>0</v>
      </c>
      <c r="O12" s="94"/>
      <c r="P12" s="94"/>
      <c r="Q12" s="93">
        <f t="shared" si="15"/>
        <v>0</v>
      </c>
      <c r="R12" s="93">
        <f t="shared" si="6"/>
        <v>0</v>
      </c>
      <c r="S12" s="94"/>
      <c r="T12" s="94"/>
      <c r="U12" s="93">
        <f t="shared" si="7"/>
        <v>0</v>
      </c>
      <c r="V12" s="94"/>
      <c r="W12" s="94"/>
      <c r="X12" s="93">
        <f t="shared" si="8"/>
        <v>0</v>
      </c>
      <c r="Y12" s="94"/>
      <c r="Z12" s="94"/>
      <c r="AA12" s="93">
        <f t="shared" si="9"/>
        <v>0</v>
      </c>
      <c r="AB12" s="93">
        <f t="shared" si="10"/>
        <v>0</v>
      </c>
      <c r="AC12" s="94"/>
      <c r="AD12" s="94"/>
      <c r="AE12" s="93">
        <f t="shared" si="11"/>
        <v>0</v>
      </c>
      <c r="AF12" s="94"/>
      <c r="AG12" s="94"/>
      <c r="AH12" s="93">
        <f t="shared" si="12"/>
        <v>0</v>
      </c>
      <c r="AI12" s="94"/>
      <c r="AJ12" s="94"/>
      <c r="AK12" s="93">
        <f t="shared" si="13"/>
        <v>0</v>
      </c>
      <c r="AL12" s="94"/>
      <c r="AM12" s="94"/>
      <c r="AN12" s="41"/>
    </row>
    <row r="13" spans="1:40" ht="22.9" customHeight="1">
      <c r="B13" s="36" t="s">
        <v>22</v>
      </c>
      <c r="C13" s="36" t="s">
        <v>22</v>
      </c>
      <c r="D13" s="37"/>
      <c r="E13" s="37" t="s">
        <v>152</v>
      </c>
      <c r="F13" s="93">
        <f t="shared" si="2"/>
        <v>11.9277</v>
      </c>
      <c r="G13" s="93">
        <f t="shared" si="3"/>
        <v>6.4154999999999998</v>
      </c>
      <c r="H13" s="93">
        <f t="shared" si="1"/>
        <v>6.4154999999999998</v>
      </c>
      <c r="I13" s="93">
        <f t="shared" ref="I13:AM13" si="18">I14</f>
        <v>6.4154999999999998</v>
      </c>
      <c r="J13" s="93">
        <f t="shared" si="18"/>
        <v>0</v>
      </c>
      <c r="K13" s="93">
        <f t="shared" si="4"/>
        <v>0</v>
      </c>
      <c r="L13" s="93">
        <f t="shared" si="18"/>
        <v>0</v>
      </c>
      <c r="M13" s="93">
        <f t="shared" si="18"/>
        <v>0</v>
      </c>
      <c r="N13" s="93">
        <f t="shared" si="5"/>
        <v>0</v>
      </c>
      <c r="O13" s="93">
        <f t="shared" si="18"/>
        <v>0</v>
      </c>
      <c r="P13" s="93">
        <f t="shared" si="18"/>
        <v>0</v>
      </c>
      <c r="Q13" s="93">
        <f t="shared" si="15"/>
        <v>0</v>
      </c>
      <c r="R13" s="93">
        <f t="shared" si="6"/>
        <v>0</v>
      </c>
      <c r="S13" s="93">
        <f t="shared" si="18"/>
        <v>0</v>
      </c>
      <c r="T13" s="93">
        <f t="shared" si="18"/>
        <v>0</v>
      </c>
      <c r="U13" s="93">
        <f t="shared" si="7"/>
        <v>0</v>
      </c>
      <c r="V13" s="93">
        <f t="shared" si="18"/>
        <v>0</v>
      </c>
      <c r="W13" s="93">
        <f t="shared" si="18"/>
        <v>0</v>
      </c>
      <c r="X13" s="93">
        <f t="shared" si="8"/>
        <v>0</v>
      </c>
      <c r="Y13" s="93">
        <f t="shared" si="18"/>
        <v>0</v>
      </c>
      <c r="Z13" s="93">
        <f t="shared" si="18"/>
        <v>0</v>
      </c>
      <c r="AA13" s="93">
        <f t="shared" si="9"/>
        <v>5.5122</v>
      </c>
      <c r="AB13" s="93">
        <f t="shared" si="10"/>
        <v>5.5122</v>
      </c>
      <c r="AC13" s="93">
        <f t="shared" si="18"/>
        <v>5.5122</v>
      </c>
      <c r="AD13" s="93">
        <f t="shared" si="18"/>
        <v>0</v>
      </c>
      <c r="AE13" s="93">
        <f t="shared" si="11"/>
        <v>0</v>
      </c>
      <c r="AF13" s="93">
        <f t="shared" si="18"/>
        <v>0</v>
      </c>
      <c r="AG13" s="93">
        <f t="shared" si="18"/>
        <v>0</v>
      </c>
      <c r="AH13" s="93">
        <f t="shared" si="12"/>
        <v>0</v>
      </c>
      <c r="AI13" s="93">
        <f t="shared" si="18"/>
        <v>0</v>
      </c>
      <c r="AJ13" s="93">
        <f t="shared" si="18"/>
        <v>0</v>
      </c>
      <c r="AK13" s="93">
        <f t="shared" si="13"/>
        <v>0</v>
      </c>
      <c r="AL13" s="93">
        <f t="shared" si="18"/>
        <v>0</v>
      </c>
      <c r="AM13" s="93">
        <f t="shared" si="18"/>
        <v>0</v>
      </c>
      <c r="AN13" s="41"/>
    </row>
    <row r="14" spans="1:40" ht="22.9" customHeight="1">
      <c r="A14" s="5"/>
      <c r="B14" s="36" t="s">
        <v>153</v>
      </c>
      <c r="C14" s="36" t="s">
        <v>154</v>
      </c>
      <c r="D14" s="37" t="s">
        <v>72</v>
      </c>
      <c r="E14" s="37" t="s">
        <v>155</v>
      </c>
      <c r="F14" s="93">
        <f t="shared" si="2"/>
        <v>11.9277</v>
      </c>
      <c r="G14" s="93">
        <f t="shared" si="3"/>
        <v>6.4154999999999998</v>
      </c>
      <c r="H14" s="93">
        <f t="shared" si="1"/>
        <v>6.4154999999999998</v>
      </c>
      <c r="I14" s="94">
        <v>6.4154999999999998</v>
      </c>
      <c r="J14" s="94"/>
      <c r="K14" s="93">
        <f t="shared" si="4"/>
        <v>0</v>
      </c>
      <c r="L14" s="94"/>
      <c r="M14" s="94"/>
      <c r="N14" s="93">
        <f t="shared" si="5"/>
        <v>0</v>
      </c>
      <c r="O14" s="94"/>
      <c r="P14" s="94"/>
      <c r="Q14" s="93">
        <f t="shared" si="15"/>
        <v>0</v>
      </c>
      <c r="R14" s="93">
        <f t="shared" si="6"/>
        <v>0</v>
      </c>
      <c r="S14" s="94"/>
      <c r="T14" s="94"/>
      <c r="U14" s="93">
        <f t="shared" si="7"/>
        <v>0</v>
      </c>
      <c r="V14" s="94"/>
      <c r="W14" s="94"/>
      <c r="X14" s="93">
        <f t="shared" si="8"/>
        <v>0</v>
      </c>
      <c r="Y14" s="94"/>
      <c r="Z14" s="94"/>
      <c r="AA14" s="93">
        <f t="shared" si="9"/>
        <v>5.5122</v>
      </c>
      <c r="AB14" s="93">
        <f t="shared" si="10"/>
        <v>5.5122</v>
      </c>
      <c r="AC14" s="95">
        <v>5.5122</v>
      </c>
      <c r="AD14" s="94"/>
      <c r="AE14" s="93">
        <f t="shared" si="11"/>
        <v>0</v>
      </c>
      <c r="AF14" s="94"/>
      <c r="AG14" s="94"/>
      <c r="AH14" s="93">
        <f t="shared" si="12"/>
        <v>0</v>
      </c>
      <c r="AI14" s="94"/>
      <c r="AJ14" s="94"/>
      <c r="AK14" s="93">
        <f t="shared" si="13"/>
        <v>0</v>
      </c>
      <c r="AL14" s="94"/>
      <c r="AM14" s="94"/>
      <c r="AN14" s="41"/>
    </row>
    <row r="15" spans="1:40" ht="22.9" customHeight="1">
      <c r="B15" s="36" t="s">
        <v>22</v>
      </c>
      <c r="C15" s="36" t="s">
        <v>22</v>
      </c>
      <c r="D15" s="37"/>
      <c r="E15" s="37" t="s">
        <v>156</v>
      </c>
      <c r="F15" s="93">
        <f>G15+Q15+AA15</f>
        <v>63.972850000000001</v>
      </c>
      <c r="G15" s="93">
        <f t="shared" si="3"/>
        <v>57.532800000000002</v>
      </c>
      <c r="H15" s="93">
        <f t="shared" si="1"/>
        <v>57.532800000000002</v>
      </c>
      <c r="I15" s="94">
        <v>57.532800000000002</v>
      </c>
      <c r="J15" s="94"/>
      <c r="K15" s="93">
        <f t="shared" si="4"/>
        <v>0</v>
      </c>
      <c r="L15" s="94"/>
      <c r="M15" s="94"/>
      <c r="N15" s="93">
        <f t="shared" si="5"/>
        <v>0</v>
      </c>
      <c r="O15" s="94"/>
      <c r="P15" s="94"/>
      <c r="Q15" s="93">
        <f t="shared" si="15"/>
        <v>0</v>
      </c>
      <c r="R15" s="93">
        <f t="shared" si="6"/>
        <v>0</v>
      </c>
      <c r="S15" s="94"/>
      <c r="T15" s="94"/>
      <c r="U15" s="93">
        <f t="shared" si="7"/>
        <v>0</v>
      </c>
      <c r="V15" s="94"/>
      <c r="W15" s="94"/>
      <c r="X15" s="93">
        <f t="shared" si="8"/>
        <v>0</v>
      </c>
      <c r="Y15" s="94"/>
      <c r="Z15" s="94"/>
      <c r="AA15" s="93">
        <f t="shared" si="9"/>
        <v>6.4400500000000003</v>
      </c>
      <c r="AB15" s="93">
        <f t="shared" si="10"/>
        <v>6.4400500000000003</v>
      </c>
      <c r="AC15" s="95">
        <v>6.4400500000000003</v>
      </c>
      <c r="AD15" s="94"/>
      <c r="AE15" s="93">
        <f t="shared" si="11"/>
        <v>0</v>
      </c>
      <c r="AF15" s="94"/>
      <c r="AG15" s="94"/>
      <c r="AH15" s="93">
        <f t="shared" si="12"/>
        <v>0</v>
      </c>
      <c r="AI15" s="94"/>
      <c r="AJ15" s="94"/>
      <c r="AK15" s="93">
        <f t="shared" si="13"/>
        <v>0</v>
      </c>
      <c r="AL15" s="94"/>
      <c r="AM15" s="94"/>
      <c r="AN15" s="41"/>
    </row>
    <row r="16" spans="1:40" ht="22.9" customHeight="1">
      <c r="B16" s="36" t="s">
        <v>22</v>
      </c>
      <c r="C16" s="36" t="s">
        <v>22</v>
      </c>
      <c r="D16" s="37"/>
      <c r="E16" s="37" t="s">
        <v>157</v>
      </c>
      <c r="F16" s="93">
        <f t="shared" si="2"/>
        <v>52.757572000000003</v>
      </c>
      <c r="G16" s="93">
        <f t="shared" si="3"/>
        <v>47.311500000000002</v>
      </c>
      <c r="H16" s="93">
        <f t="shared" si="1"/>
        <v>47.311500000000002</v>
      </c>
      <c r="I16" s="94">
        <v>47.311500000000002</v>
      </c>
      <c r="J16" s="94"/>
      <c r="K16" s="93">
        <f t="shared" si="4"/>
        <v>0</v>
      </c>
      <c r="L16" s="94"/>
      <c r="M16" s="94"/>
      <c r="N16" s="93">
        <f t="shared" si="5"/>
        <v>0</v>
      </c>
      <c r="O16" s="94"/>
      <c r="P16" s="94"/>
      <c r="Q16" s="93">
        <f t="shared" si="15"/>
        <v>0</v>
      </c>
      <c r="R16" s="93">
        <f t="shared" si="6"/>
        <v>0</v>
      </c>
      <c r="S16" s="94"/>
      <c r="T16" s="94"/>
      <c r="U16" s="93">
        <f t="shared" si="7"/>
        <v>0</v>
      </c>
      <c r="V16" s="94"/>
      <c r="W16" s="94"/>
      <c r="X16" s="93">
        <f t="shared" si="8"/>
        <v>0</v>
      </c>
      <c r="Y16" s="94"/>
      <c r="Z16" s="94"/>
      <c r="AA16" s="93">
        <f t="shared" si="9"/>
        <v>5.446072</v>
      </c>
      <c r="AB16" s="93">
        <f t="shared" si="10"/>
        <v>5.446072</v>
      </c>
      <c r="AC16" s="95">
        <v>5.446072</v>
      </c>
      <c r="AD16" s="94"/>
      <c r="AE16" s="93">
        <f t="shared" si="11"/>
        <v>0</v>
      </c>
      <c r="AF16" s="94"/>
      <c r="AG16" s="94"/>
      <c r="AH16" s="93">
        <f t="shared" si="12"/>
        <v>0</v>
      </c>
      <c r="AI16" s="94"/>
      <c r="AJ16" s="94"/>
      <c r="AK16" s="93">
        <f t="shared" si="13"/>
        <v>0</v>
      </c>
      <c r="AL16" s="94"/>
      <c r="AM16" s="94"/>
      <c r="AN16" s="41"/>
    </row>
    <row r="17" spans="1:40" ht="22.9" customHeight="1">
      <c r="B17" s="36" t="s">
        <v>22</v>
      </c>
      <c r="C17" s="36" t="s">
        <v>22</v>
      </c>
      <c r="D17" s="37"/>
      <c r="E17" s="37" t="s">
        <v>158</v>
      </c>
      <c r="F17" s="93">
        <f t="shared" si="2"/>
        <v>23.655899999999999</v>
      </c>
      <c r="G17" s="93">
        <f t="shared" si="3"/>
        <v>23.655899999999999</v>
      </c>
      <c r="H17" s="93">
        <f t="shared" si="1"/>
        <v>23.655899999999999</v>
      </c>
      <c r="I17" s="94">
        <v>23.655899999999999</v>
      </c>
      <c r="J17" s="94"/>
      <c r="K17" s="93">
        <f t="shared" si="4"/>
        <v>0</v>
      </c>
      <c r="L17" s="94"/>
      <c r="M17" s="94"/>
      <c r="N17" s="93">
        <f t="shared" si="5"/>
        <v>0</v>
      </c>
      <c r="O17" s="94"/>
      <c r="P17" s="94"/>
      <c r="Q17" s="93">
        <f t="shared" si="15"/>
        <v>0</v>
      </c>
      <c r="R17" s="93">
        <f t="shared" si="6"/>
        <v>0</v>
      </c>
      <c r="S17" s="94"/>
      <c r="T17" s="94"/>
      <c r="U17" s="93">
        <f t="shared" si="7"/>
        <v>0</v>
      </c>
      <c r="V17" s="94"/>
      <c r="W17" s="94"/>
      <c r="X17" s="93">
        <f t="shared" si="8"/>
        <v>0</v>
      </c>
      <c r="Y17" s="94"/>
      <c r="Z17" s="94"/>
      <c r="AA17" s="93">
        <f t="shared" si="9"/>
        <v>0</v>
      </c>
      <c r="AB17" s="93">
        <f t="shared" si="10"/>
        <v>0</v>
      </c>
      <c r="AC17" s="94"/>
      <c r="AD17" s="94"/>
      <c r="AE17" s="93">
        <f t="shared" si="11"/>
        <v>0</v>
      </c>
      <c r="AF17" s="94"/>
      <c r="AG17" s="94"/>
      <c r="AH17" s="93">
        <f t="shared" si="12"/>
        <v>0</v>
      </c>
      <c r="AI17" s="94"/>
      <c r="AJ17" s="94"/>
      <c r="AK17" s="93">
        <f t="shared" si="13"/>
        <v>0</v>
      </c>
      <c r="AL17" s="94"/>
      <c r="AM17" s="94"/>
      <c r="AN17" s="41"/>
    </row>
    <row r="18" spans="1:40" ht="22.9" customHeight="1">
      <c r="B18" s="36" t="s">
        <v>22</v>
      </c>
      <c r="C18" s="36" t="s">
        <v>22</v>
      </c>
      <c r="D18" s="37"/>
      <c r="E18" s="37" t="s">
        <v>159</v>
      </c>
      <c r="F18" s="93">
        <f t="shared" si="2"/>
        <v>3.0938019999999997</v>
      </c>
      <c r="G18" s="93">
        <f t="shared" si="3"/>
        <v>2.3937999999999997</v>
      </c>
      <c r="H18" s="93">
        <f t="shared" si="1"/>
        <v>2.3937999999999997</v>
      </c>
      <c r="I18" s="93">
        <f>I19+I20</f>
        <v>2.3937999999999997</v>
      </c>
      <c r="J18" s="93">
        <f t="shared" ref="J18:AM18" si="19">J19+J20</f>
        <v>0</v>
      </c>
      <c r="K18" s="93">
        <f t="shared" si="4"/>
        <v>0</v>
      </c>
      <c r="L18" s="93">
        <f t="shared" si="19"/>
        <v>0</v>
      </c>
      <c r="M18" s="93">
        <f t="shared" si="19"/>
        <v>0</v>
      </c>
      <c r="N18" s="93">
        <f t="shared" si="5"/>
        <v>0</v>
      </c>
      <c r="O18" s="93">
        <f t="shared" si="19"/>
        <v>0</v>
      </c>
      <c r="P18" s="93">
        <f t="shared" si="19"/>
        <v>0</v>
      </c>
      <c r="Q18" s="93">
        <f t="shared" si="15"/>
        <v>0</v>
      </c>
      <c r="R18" s="93">
        <f t="shared" si="6"/>
        <v>0</v>
      </c>
      <c r="S18" s="93">
        <f t="shared" si="19"/>
        <v>0</v>
      </c>
      <c r="T18" s="93">
        <f t="shared" si="19"/>
        <v>0</v>
      </c>
      <c r="U18" s="93">
        <f t="shared" si="7"/>
        <v>0</v>
      </c>
      <c r="V18" s="93">
        <f t="shared" si="19"/>
        <v>0</v>
      </c>
      <c r="W18" s="93">
        <f t="shared" si="19"/>
        <v>0</v>
      </c>
      <c r="X18" s="93">
        <f t="shared" si="8"/>
        <v>0</v>
      </c>
      <c r="Y18" s="93">
        <f t="shared" si="19"/>
        <v>0</v>
      </c>
      <c r="Z18" s="93">
        <f t="shared" si="19"/>
        <v>0</v>
      </c>
      <c r="AA18" s="93">
        <f t="shared" si="9"/>
        <v>0.70000200000000001</v>
      </c>
      <c r="AB18" s="93">
        <f t="shared" si="10"/>
        <v>0.70000200000000001</v>
      </c>
      <c r="AC18" s="93">
        <f t="shared" ref="AC18:AD18" si="20">AC19+AC20</f>
        <v>0.70000200000000001</v>
      </c>
      <c r="AD18" s="93">
        <f t="shared" si="20"/>
        <v>0</v>
      </c>
      <c r="AE18" s="93">
        <f t="shared" si="11"/>
        <v>0</v>
      </c>
      <c r="AF18" s="93">
        <f t="shared" si="19"/>
        <v>0</v>
      </c>
      <c r="AG18" s="93">
        <f t="shared" si="19"/>
        <v>0</v>
      </c>
      <c r="AH18" s="93">
        <f t="shared" si="12"/>
        <v>0</v>
      </c>
      <c r="AI18" s="93">
        <f t="shared" si="19"/>
        <v>0</v>
      </c>
      <c r="AJ18" s="93">
        <f t="shared" si="19"/>
        <v>0</v>
      </c>
      <c r="AK18" s="93">
        <f t="shared" si="13"/>
        <v>0</v>
      </c>
      <c r="AL18" s="93">
        <f t="shared" ref="AL18:AM18" si="21">AL19+AL20</f>
        <v>0</v>
      </c>
      <c r="AM18" s="93">
        <f t="shared" si="21"/>
        <v>0</v>
      </c>
      <c r="AN18" s="41"/>
    </row>
    <row r="19" spans="1:40" ht="22.9" customHeight="1">
      <c r="A19" s="101"/>
      <c r="B19" s="36" t="s">
        <v>153</v>
      </c>
      <c r="C19" s="36" t="s">
        <v>160</v>
      </c>
      <c r="D19" s="37" t="s">
        <v>72</v>
      </c>
      <c r="E19" s="37" t="s">
        <v>161</v>
      </c>
      <c r="F19" s="93">
        <f t="shared" si="2"/>
        <v>0.9153</v>
      </c>
      <c r="G19" s="93">
        <f t="shared" si="3"/>
        <v>0.9153</v>
      </c>
      <c r="H19" s="93">
        <f t="shared" si="1"/>
        <v>0.9153</v>
      </c>
      <c r="I19" s="94">
        <v>0.9153</v>
      </c>
      <c r="J19" s="94"/>
      <c r="K19" s="93">
        <f t="shared" si="4"/>
        <v>0</v>
      </c>
      <c r="L19" s="94"/>
      <c r="M19" s="94"/>
      <c r="N19" s="93">
        <f t="shared" si="5"/>
        <v>0</v>
      </c>
      <c r="O19" s="94"/>
      <c r="P19" s="94"/>
      <c r="Q19" s="93">
        <f t="shared" si="15"/>
        <v>0</v>
      </c>
      <c r="R19" s="93">
        <f t="shared" si="6"/>
        <v>0</v>
      </c>
      <c r="S19" s="94"/>
      <c r="T19" s="94"/>
      <c r="U19" s="93">
        <f t="shared" si="7"/>
        <v>0</v>
      </c>
      <c r="V19" s="94"/>
      <c r="W19" s="94"/>
      <c r="X19" s="93">
        <f t="shared" si="8"/>
        <v>0</v>
      </c>
      <c r="Y19" s="94"/>
      <c r="Z19" s="94"/>
      <c r="AA19" s="93">
        <f t="shared" si="9"/>
        <v>0</v>
      </c>
      <c r="AB19" s="93">
        <f t="shared" si="10"/>
        <v>0</v>
      </c>
      <c r="AC19" s="94"/>
      <c r="AD19" s="94"/>
      <c r="AE19" s="93">
        <f t="shared" si="11"/>
        <v>0</v>
      </c>
      <c r="AF19" s="94"/>
      <c r="AG19" s="94"/>
      <c r="AH19" s="93">
        <f t="shared" si="12"/>
        <v>0</v>
      </c>
      <c r="AI19" s="94"/>
      <c r="AJ19" s="94"/>
      <c r="AK19" s="93">
        <f t="shared" si="13"/>
        <v>0</v>
      </c>
      <c r="AL19" s="94"/>
      <c r="AM19" s="94"/>
      <c r="AN19" s="41"/>
    </row>
    <row r="20" spans="1:40" ht="22.9" customHeight="1">
      <c r="A20" s="101"/>
      <c r="B20" s="36" t="s">
        <v>153</v>
      </c>
      <c r="C20" s="36" t="s">
        <v>160</v>
      </c>
      <c r="D20" s="37" t="s">
        <v>72</v>
      </c>
      <c r="E20" s="37" t="s">
        <v>162</v>
      </c>
      <c r="F20" s="93">
        <f t="shared" si="2"/>
        <v>2.1785019999999999</v>
      </c>
      <c r="G20" s="93">
        <f t="shared" si="3"/>
        <v>1.4784999999999999</v>
      </c>
      <c r="H20" s="93">
        <f t="shared" si="1"/>
        <v>1.4784999999999999</v>
      </c>
      <c r="I20" s="94">
        <v>1.4784999999999999</v>
      </c>
      <c r="J20" s="94"/>
      <c r="K20" s="93">
        <f t="shared" si="4"/>
        <v>0</v>
      </c>
      <c r="L20" s="94"/>
      <c r="M20" s="94"/>
      <c r="N20" s="93">
        <f t="shared" si="5"/>
        <v>0</v>
      </c>
      <c r="O20" s="94"/>
      <c r="P20" s="94"/>
      <c r="Q20" s="93">
        <f t="shared" si="15"/>
        <v>0</v>
      </c>
      <c r="R20" s="93">
        <f t="shared" si="6"/>
        <v>0</v>
      </c>
      <c r="S20" s="94"/>
      <c r="T20" s="94"/>
      <c r="U20" s="93">
        <f t="shared" si="7"/>
        <v>0</v>
      </c>
      <c r="V20" s="94"/>
      <c r="W20" s="94"/>
      <c r="X20" s="93">
        <f t="shared" si="8"/>
        <v>0</v>
      </c>
      <c r="Y20" s="94"/>
      <c r="Z20" s="94"/>
      <c r="AA20" s="93">
        <f t="shared" si="9"/>
        <v>0.70000200000000001</v>
      </c>
      <c r="AB20" s="93">
        <f t="shared" si="10"/>
        <v>0.70000200000000001</v>
      </c>
      <c r="AC20" s="95">
        <v>0.70000200000000001</v>
      </c>
      <c r="AD20" s="94"/>
      <c r="AE20" s="93">
        <f t="shared" si="11"/>
        <v>0</v>
      </c>
      <c r="AF20" s="94"/>
      <c r="AG20" s="94"/>
      <c r="AH20" s="93">
        <f t="shared" si="12"/>
        <v>0</v>
      </c>
      <c r="AI20" s="94"/>
      <c r="AJ20" s="94"/>
      <c r="AK20" s="93">
        <f t="shared" si="13"/>
        <v>0</v>
      </c>
      <c r="AL20" s="94"/>
      <c r="AM20" s="94"/>
      <c r="AN20" s="41"/>
    </row>
    <row r="21" spans="1:40" ht="22.9" customHeight="1">
      <c r="B21" s="36" t="s">
        <v>22</v>
      </c>
      <c r="C21" s="36" t="s">
        <v>22</v>
      </c>
      <c r="D21" s="37"/>
      <c r="E21" s="37" t="s">
        <v>163</v>
      </c>
      <c r="F21" s="93">
        <f t="shared" si="2"/>
        <v>34.848300000000002</v>
      </c>
      <c r="G21" s="93">
        <f t="shared" si="3"/>
        <v>34.848300000000002</v>
      </c>
      <c r="H21" s="93">
        <f t="shared" si="1"/>
        <v>34.848300000000002</v>
      </c>
      <c r="I21" s="94">
        <v>34.848300000000002</v>
      </c>
      <c r="J21" s="94"/>
      <c r="K21" s="93">
        <f t="shared" si="4"/>
        <v>0</v>
      </c>
      <c r="L21" s="94"/>
      <c r="M21" s="94"/>
      <c r="N21" s="93">
        <f t="shared" si="5"/>
        <v>0</v>
      </c>
      <c r="O21" s="94"/>
      <c r="P21" s="94"/>
      <c r="Q21" s="93">
        <f t="shared" si="15"/>
        <v>0</v>
      </c>
      <c r="R21" s="93">
        <f t="shared" si="6"/>
        <v>0</v>
      </c>
      <c r="S21" s="94"/>
      <c r="T21" s="94"/>
      <c r="U21" s="93">
        <f t="shared" si="7"/>
        <v>0</v>
      </c>
      <c r="V21" s="94"/>
      <c r="W21" s="94"/>
      <c r="X21" s="93">
        <f t="shared" si="8"/>
        <v>0</v>
      </c>
      <c r="Y21" s="94"/>
      <c r="Z21" s="94"/>
      <c r="AA21" s="93">
        <f t="shared" si="9"/>
        <v>0</v>
      </c>
      <c r="AB21" s="93">
        <f t="shared" si="10"/>
        <v>0</v>
      </c>
      <c r="AC21" s="94"/>
      <c r="AD21" s="94"/>
      <c r="AE21" s="93">
        <f t="shared" si="11"/>
        <v>0</v>
      </c>
      <c r="AF21" s="94"/>
      <c r="AG21" s="94"/>
      <c r="AH21" s="93">
        <f t="shared" si="12"/>
        <v>0</v>
      </c>
      <c r="AI21" s="94"/>
      <c r="AJ21" s="94"/>
      <c r="AK21" s="93">
        <f t="shared" si="13"/>
        <v>0</v>
      </c>
      <c r="AL21" s="94"/>
      <c r="AM21" s="94"/>
      <c r="AN21" s="41"/>
    </row>
    <row r="22" spans="1:40" ht="22.9" customHeight="1">
      <c r="B22" s="36" t="s">
        <v>22</v>
      </c>
      <c r="C22" s="36" t="s">
        <v>22</v>
      </c>
      <c r="D22" s="37"/>
      <c r="E22" s="37" t="s">
        <v>164</v>
      </c>
      <c r="F22" s="93">
        <f t="shared" si="2"/>
        <v>306.849737</v>
      </c>
      <c r="G22" s="93">
        <f t="shared" si="3"/>
        <v>166.9528</v>
      </c>
      <c r="H22" s="93">
        <f t="shared" si="1"/>
        <v>166.9528</v>
      </c>
      <c r="I22" s="93">
        <f>SUM(I23:I36,I38)</f>
        <v>166.9528</v>
      </c>
      <c r="J22" s="93">
        <f>SUM(J23:J36,J38)</f>
        <v>0</v>
      </c>
      <c r="K22" s="93">
        <f t="shared" si="4"/>
        <v>0</v>
      </c>
      <c r="L22" s="93">
        <f>SUM(L23:L36,L38)</f>
        <v>0</v>
      </c>
      <c r="M22" s="93">
        <f>SUM(M23:M36,M38)</f>
        <v>0</v>
      </c>
      <c r="N22" s="93">
        <f t="shared" si="5"/>
        <v>0</v>
      </c>
      <c r="O22" s="93">
        <f>SUM(O23:O36,O38)</f>
        <v>0</v>
      </c>
      <c r="P22" s="93">
        <f>SUM(P23:P36,P38)</f>
        <v>0</v>
      </c>
      <c r="Q22" s="93">
        <f t="shared" si="15"/>
        <v>0</v>
      </c>
      <c r="R22" s="93">
        <f t="shared" si="6"/>
        <v>0</v>
      </c>
      <c r="S22" s="93">
        <f>SUM(S23:S36,S38)</f>
        <v>0</v>
      </c>
      <c r="T22" s="93">
        <f>SUM(T23:T36,T38)</f>
        <v>0</v>
      </c>
      <c r="U22" s="93">
        <f t="shared" si="7"/>
        <v>0</v>
      </c>
      <c r="V22" s="93">
        <f>SUM(V23:V36,V38)</f>
        <v>0</v>
      </c>
      <c r="W22" s="93">
        <f>SUM(W23:W36,W38)</f>
        <v>0</v>
      </c>
      <c r="X22" s="93">
        <f t="shared" si="8"/>
        <v>0</v>
      </c>
      <c r="Y22" s="93">
        <f>SUM(Y23:Y36,Y38)</f>
        <v>0</v>
      </c>
      <c r="Z22" s="93">
        <f>SUM(Z23:Z36,Z38)</f>
        <v>0</v>
      </c>
      <c r="AA22" s="93">
        <f t="shared" si="9"/>
        <v>139.89693700000001</v>
      </c>
      <c r="AB22" s="93">
        <f t="shared" si="10"/>
        <v>139.89693700000001</v>
      </c>
      <c r="AC22" s="93">
        <f>SUM(AC23:AC36,AC38)</f>
        <v>111.45740000000001</v>
      </c>
      <c r="AD22" s="93">
        <f>SUM(AD23:AD36,AD38)</f>
        <v>28.439537000000001</v>
      </c>
      <c r="AE22" s="93">
        <f t="shared" si="11"/>
        <v>0</v>
      </c>
      <c r="AF22" s="93">
        <f>SUM(AF23:AF36,AF38)</f>
        <v>0</v>
      </c>
      <c r="AG22" s="93">
        <f>SUM(AG23:AG36,AG38)</f>
        <v>0</v>
      </c>
      <c r="AH22" s="93">
        <f t="shared" si="12"/>
        <v>0</v>
      </c>
      <c r="AI22" s="93">
        <f>SUM(AI23:AI36,AI38)</f>
        <v>0</v>
      </c>
      <c r="AJ22" s="93">
        <f>SUM(AJ23:AJ36,AJ38)</f>
        <v>0</v>
      </c>
      <c r="AK22" s="93">
        <f t="shared" si="13"/>
        <v>0</v>
      </c>
      <c r="AL22" s="93">
        <f>SUM(AL23:AL36,AL38)</f>
        <v>0</v>
      </c>
      <c r="AM22" s="93">
        <f>SUM(AM23:AM36,AM38)</f>
        <v>0</v>
      </c>
      <c r="AN22" s="41"/>
    </row>
    <row r="23" spans="1:40" ht="22.9" customHeight="1">
      <c r="A23" s="5"/>
      <c r="B23" s="36" t="s">
        <v>22</v>
      </c>
      <c r="C23" s="36" t="s">
        <v>22</v>
      </c>
      <c r="D23" s="37"/>
      <c r="E23" s="37" t="s">
        <v>165</v>
      </c>
      <c r="F23" s="93">
        <f t="shared" si="2"/>
        <v>27.91075</v>
      </c>
      <c r="G23" s="93">
        <f t="shared" si="3"/>
        <v>22.7</v>
      </c>
      <c r="H23" s="93">
        <f t="shared" si="1"/>
        <v>22.7</v>
      </c>
      <c r="I23" s="94">
        <v>22.7</v>
      </c>
      <c r="J23" s="94"/>
      <c r="K23" s="93">
        <f t="shared" si="4"/>
        <v>0</v>
      </c>
      <c r="L23" s="94"/>
      <c r="M23" s="94"/>
      <c r="N23" s="93">
        <f t="shared" si="5"/>
        <v>0</v>
      </c>
      <c r="O23" s="94"/>
      <c r="P23" s="94"/>
      <c r="Q23" s="93">
        <f t="shared" si="15"/>
        <v>0</v>
      </c>
      <c r="R23" s="93">
        <f t="shared" si="6"/>
        <v>0</v>
      </c>
      <c r="S23" s="94"/>
      <c r="T23" s="94"/>
      <c r="U23" s="93">
        <f t="shared" si="7"/>
        <v>0</v>
      </c>
      <c r="V23" s="94"/>
      <c r="W23" s="94"/>
      <c r="X23" s="93">
        <f t="shared" si="8"/>
        <v>0</v>
      </c>
      <c r="Y23" s="94"/>
      <c r="Z23" s="94"/>
      <c r="AA23" s="93">
        <f t="shared" si="9"/>
        <v>5.21075</v>
      </c>
      <c r="AB23" s="93">
        <f t="shared" si="10"/>
        <v>5.21075</v>
      </c>
      <c r="AC23" s="95">
        <v>4.5</v>
      </c>
      <c r="AD23" s="95">
        <v>0.71074999999999999</v>
      </c>
      <c r="AE23" s="93">
        <f t="shared" si="11"/>
        <v>0</v>
      </c>
      <c r="AF23" s="94"/>
      <c r="AG23" s="94"/>
      <c r="AH23" s="93">
        <f t="shared" si="12"/>
        <v>0</v>
      </c>
      <c r="AI23" s="94"/>
      <c r="AJ23" s="94"/>
      <c r="AK23" s="93">
        <f t="shared" si="13"/>
        <v>0</v>
      </c>
      <c r="AL23" s="94"/>
      <c r="AM23" s="94"/>
      <c r="AN23" s="41"/>
    </row>
    <row r="24" spans="1:40" ht="22.9" customHeight="1">
      <c r="B24" s="36" t="s">
        <v>22</v>
      </c>
      <c r="C24" s="36" t="s">
        <v>22</v>
      </c>
      <c r="D24" s="37"/>
      <c r="E24" s="37" t="s">
        <v>166</v>
      </c>
      <c r="F24" s="93">
        <f t="shared" si="2"/>
        <v>0</v>
      </c>
      <c r="G24" s="93">
        <f t="shared" si="3"/>
        <v>0</v>
      </c>
      <c r="H24" s="93">
        <f t="shared" si="1"/>
        <v>0</v>
      </c>
      <c r="I24" s="94"/>
      <c r="J24" s="94"/>
      <c r="K24" s="93">
        <f t="shared" si="4"/>
        <v>0</v>
      </c>
      <c r="L24" s="94"/>
      <c r="M24" s="94"/>
      <c r="N24" s="93">
        <f t="shared" si="5"/>
        <v>0</v>
      </c>
      <c r="O24" s="94"/>
      <c r="P24" s="94"/>
      <c r="Q24" s="93">
        <f t="shared" si="15"/>
        <v>0</v>
      </c>
      <c r="R24" s="93">
        <f t="shared" si="6"/>
        <v>0</v>
      </c>
      <c r="S24" s="94"/>
      <c r="T24" s="94"/>
      <c r="U24" s="93">
        <f t="shared" si="7"/>
        <v>0</v>
      </c>
      <c r="V24" s="94"/>
      <c r="W24" s="94"/>
      <c r="X24" s="93">
        <f t="shared" si="8"/>
        <v>0</v>
      </c>
      <c r="Y24" s="94"/>
      <c r="Z24" s="94"/>
      <c r="AA24" s="93">
        <f t="shared" si="9"/>
        <v>0</v>
      </c>
      <c r="AB24" s="93">
        <f t="shared" si="10"/>
        <v>0</v>
      </c>
      <c r="AC24" s="94"/>
      <c r="AD24" s="94"/>
      <c r="AE24" s="93">
        <f t="shared" si="11"/>
        <v>0</v>
      </c>
      <c r="AF24" s="94"/>
      <c r="AG24" s="94"/>
      <c r="AH24" s="93">
        <f t="shared" si="12"/>
        <v>0</v>
      </c>
      <c r="AI24" s="94"/>
      <c r="AJ24" s="94"/>
      <c r="AK24" s="93">
        <f t="shared" si="13"/>
        <v>0</v>
      </c>
      <c r="AL24" s="94"/>
      <c r="AM24" s="94"/>
      <c r="AN24" s="41"/>
    </row>
    <row r="25" spans="1:40" ht="22.9" customHeight="1">
      <c r="B25" s="36" t="s">
        <v>22</v>
      </c>
      <c r="C25" s="36" t="s">
        <v>22</v>
      </c>
      <c r="D25" s="37"/>
      <c r="E25" s="37" t="s">
        <v>167</v>
      </c>
      <c r="F25" s="93">
        <f t="shared" si="2"/>
        <v>1.5</v>
      </c>
      <c r="G25" s="93">
        <f t="shared" si="3"/>
        <v>1.5</v>
      </c>
      <c r="H25" s="93">
        <f t="shared" si="1"/>
        <v>1.5</v>
      </c>
      <c r="I25" s="94">
        <v>1.5</v>
      </c>
      <c r="J25" s="94"/>
      <c r="K25" s="93">
        <f t="shared" si="4"/>
        <v>0</v>
      </c>
      <c r="L25" s="94"/>
      <c r="M25" s="94"/>
      <c r="N25" s="93">
        <f t="shared" si="5"/>
        <v>0</v>
      </c>
      <c r="O25" s="94"/>
      <c r="P25" s="94"/>
      <c r="Q25" s="93">
        <f t="shared" si="15"/>
        <v>0</v>
      </c>
      <c r="R25" s="93">
        <f t="shared" si="6"/>
        <v>0</v>
      </c>
      <c r="S25" s="94"/>
      <c r="T25" s="94"/>
      <c r="U25" s="93">
        <f t="shared" si="7"/>
        <v>0</v>
      </c>
      <c r="V25" s="94"/>
      <c r="W25" s="94"/>
      <c r="X25" s="93">
        <f t="shared" si="8"/>
        <v>0</v>
      </c>
      <c r="Y25" s="94"/>
      <c r="Z25" s="94"/>
      <c r="AA25" s="93">
        <f t="shared" si="9"/>
        <v>0</v>
      </c>
      <c r="AB25" s="93">
        <f t="shared" si="10"/>
        <v>0</v>
      </c>
      <c r="AC25" s="94"/>
      <c r="AD25" s="94"/>
      <c r="AE25" s="93">
        <f t="shared" si="11"/>
        <v>0</v>
      </c>
      <c r="AF25" s="94"/>
      <c r="AG25" s="94"/>
      <c r="AH25" s="93">
        <f t="shared" si="12"/>
        <v>0</v>
      </c>
      <c r="AI25" s="94"/>
      <c r="AJ25" s="94"/>
      <c r="AK25" s="93">
        <f t="shared" si="13"/>
        <v>0</v>
      </c>
      <c r="AL25" s="94"/>
      <c r="AM25" s="94"/>
      <c r="AN25" s="41"/>
    </row>
    <row r="26" spans="1:40" ht="22.9" customHeight="1">
      <c r="B26" s="36" t="s">
        <v>22</v>
      </c>
      <c r="C26" s="36" t="s">
        <v>22</v>
      </c>
      <c r="D26" s="37"/>
      <c r="E26" s="37" t="s">
        <v>168</v>
      </c>
      <c r="F26" s="93">
        <f t="shared" si="2"/>
        <v>6</v>
      </c>
      <c r="G26" s="93">
        <f t="shared" si="3"/>
        <v>5.5</v>
      </c>
      <c r="H26" s="93">
        <f t="shared" si="1"/>
        <v>5.5</v>
      </c>
      <c r="I26" s="94">
        <v>5.5</v>
      </c>
      <c r="J26" s="94"/>
      <c r="K26" s="93">
        <f t="shared" si="4"/>
        <v>0</v>
      </c>
      <c r="L26" s="94"/>
      <c r="M26" s="94"/>
      <c r="N26" s="93">
        <f t="shared" si="5"/>
        <v>0</v>
      </c>
      <c r="O26" s="94"/>
      <c r="P26" s="94"/>
      <c r="Q26" s="93">
        <f t="shared" si="15"/>
        <v>0</v>
      </c>
      <c r="R26" s="93">
        <f t="shared" si="6"/>
        <v>0</v>
      </c>
      <c r="S26" s="94"/>
      <c r="T26" s="94"/>
      <c r="U26" s="93">
        <f t="shared" si="7"/>
        <v>0</v>
      </c>
      <c r="V26" s="94"/>
      <c r="W26" s="94"/>
      <c r="X26" s="93">
        <f t="shared" si="8"/>
        <v>0</v>
      </c>
      <c r="Y26" s="94"/>
      <c r="Z26" s="94"/>
      <c r="AA26" s="93">
        <f t="shared" si="9"/>
        <v>0.5</v>
      </c>
      <c r="AB26" s="93">
        <f t="shared" si="10"/>
        <v>0.5</v>
      </c>
      <c r="AC26" s="95">
        <v>0.5</v>
      </c>
      <c r="AD26" s="94"/>
      <c r="AE26" s="93">
        <f t="shared" si="11"/>
        <v>0</v>
      </c>
      <c r="AF26" s="94"/>
      <c r="AG26" s="94"/>
      <c r="AH26" s="93">
        <f t="shared" si="12"/>
        <v>0</v>
      </c>
      <c r="AI26" s="94"/>
      <c r="AJ26" s="94"/>
      <c r="AK26" s="93">
        <f t="shared" si="13"/>
        <v>0</v>
      </c>
      <c r="AL26" s="94"/>
      <c r="AM26" s="94"/>
      <c r="AN26" s="41"/>
    </row>
    <row r="27" spans="1:40" ht="22.9" customHeight="1">
      <c r="B27" s="36" t="s">
        <v>22</v>
      </c>
      <c r="C27" s="36" t="s">
        <v>22</v>
      </c>
      <c r="D27" s="37"/>
      <c r="E27" s="37" t="s">
        <v>169</v>
      </c>
      <c r="F27" s="93">
        <f t="shared" si="2"/>
        <v>5.9</v>
      </c>
      <c r="G27" s="93">
        <f t="shared" si="3"/>
        <v>5.5</v>
      </c>
      <c r="H27" s="93">
        <f t="shared" si="1"/>
        <v>5.5</v>
      </c>
      <c r="I27" s="94">
        <v>5.5</v>
      </c>
      <c r="J27" s="94"/>
      <c r="K27" s="93">
        <f t="shared" si="4"/>
        <v>0</v>
      </c>
      <c r="L27" s="94"/>
      <c r="M27" s="94"/>
      <c r="N27" s="93">
        <f t="shared" si="5"/>
        <v>0</v>
      </c>
      <c r="O27" s="94"/>
      <c r="P27" s="94"/>
      <c r="Q27" s="93">
        <f t="shared" si="15"/>
        <v>0</v>
      </c>
      <c r="R27" s="93">
        <f t="shared" si="6"/>
        <v>0</v>
      </c>
      <c r="S27" s="94"/>
      <c r="T27" s="94"/>
      <c r="U27" s="93">
        <f t="shared" si="7"/>
        <v>0</v>
      </c>
      <c r="V27" s="94"/>
      <c r="W27" s="94"/>
      <c r="X27" s="93">
        <f t="shared" si="8"/>
        <v>0</v>
      </c>
      <c r="Y27" s="94"/>
      <c r="Z27" s="94"/>
      <c r="AA27" s="93">
        <f t="shared" si="9"/>
        <v>0.4</v>
      </c>
      <c r="AB27" s="93">
        <f t="shared" si="10"/>
        <v>0.4</v>
      </c>
      <c r="AC27" s="95">
        <v>0.4</v>
      </c>
      <c r="AD27" s="94"/>
      <c r="AE27" s="93">
        <f t="shared" si="11"/>
        <v>0</v>
      </c>
      <c r="AF27" s="94"/>
      <c r="AG27" s="94"/>
      <c r="AH27" s="93">
        <f t="shared" si="12"/>
        <v>0</v>
      </c>
      <c r="AI27" s="94"/>
      <c r="AJ27" s="94"/>
      <c r="AK27" s="93">
        <f t="shared" si="13"/>
        <v>0</v>
      </c>
      <c r="AL27" s="94"/>
      <c r="AM27" s="94"/>
      <c r="AN27" s="41"/>
    </row>
    <row r="28" spans="1:40" ht="22.9" customHeight="1">
      <c r="B28" s="36" t="s">
        <v>22</v>
      </c>
      <c r="C28" s="36" t="s">
        <v>22</v>
      </c>
      <c r="D28" s="37"/>
      <c r="E28" s="37" t="s">
        <v>170</v>
      </c>
      <c r="F28" s="93">
        <f t="shared" si="2"/>
        <v>22.1723</v>
      </c>
      <c r="G28" s="93">
        <f t="shared" si="3"/>
        <v>17.3</v>
      </c>
      <c r="H28" s="93">
        <f t="shared" si="1"/>
        <v>17.3</v>
      </c>
      <c r="I28" s="94">
        <v>17.3</v>
      </c>
      <c r="J28" s="94"/>
      <c r="K28" s="93">
        <f t="shared" si="4"/>
        <v>0</v>
      </c>
      <c r="L28" s="94"/>
      <c r="M28" s="94"/>
      <c r="N28" s="93">
        <f t="shared" si="5"/>
        <v>0</v>
      </c>
      <c r="O28" s="94"/>
      <c r="P28" s="94"/>
      <c r="Q28" s="93">
        <f t="shared" si="15"/>
        <v>0</v>
      </c>
      <c r="R28" s="93">
        <f t="shared" si="6"/>
        <v>0</v>
      </c>
      <c r="S28" s="94"/>
      <c r="T28" s="94"/>
      <c r="U28" s="93">
        <f t="shared" si="7"/>
        <v>0</v>
      </c>
      <c r="V28" s="94"/>
      <c r="W28" s="94"/>
      <c r="X28" s="93">
        <f t="shared" si="8"/>
        <v>0</v>
      </c>
      <c r="Y28" s="94"/>
      <c r="Z28" s="94"/>
      <c r="AA28" s="93">
        <f t="shared" si="9"/>
        <v>4.8723000000000001</v>
      </c>
      <c r="AB28" s="93">
        <f t="shared" si="10"/>
        <v>4.8723000000000001</v>
      </c>
      <c r="AC28" s="95">
        <v>4.8723000000000001</v>
      </c>
      <c r="AD28" s="94"/>
      <c r="AE28" s="93">
        <f t="shared" si="11"/>
        <v>0</v>
      </c>
      <c r="AF28" s="94"/>
      <c r="AG28" s="94"/>
      <c r="AH28" s="93">
        <f t="shared" si="12"/>
        <v>0</v>
      </c>
      <c r="AI28" s="94"/>
      <c r="AJ28" s="94"/>
      <c r="AK28" s="93">
        <f t="shared" si="13"/>
        <v>0</v>
      </c>
      <c r="AL28" s="94"/>
      <c r="AM28" s="94"/>
      <c r="AN28" s="41"/>
    </row>
    <row r="29" spans="1:40" ht="22.9" customHeight="1">
      <c r="B29" s="36" t="s">
        <v>22</v>
      </c>
      <c r="C29" s="36" t="s">
        <v>22</v>
      </c>
      <c r="D29" s="37"/>
      <c r="E29" s="37" t="s">
        <v>171</v>
      </c>
      <c r="F29" s="93">
        <f t="shared" si="2"/>
        <v>0</v>
      </c>
      <c r="G29" s="93">
        <f t="shared" si="3"/>
        <v>0</v>
      </c>
      <c r="H29" s="93">
        <f t="shared" si="1"/>
        <v>0</v>
      </c>
      <c r="I29" s="94"/>
      <c r="J29" s="94"/>
      <c r="K29" s="93">
        <f t="shared" si="4"/>
        <v>0</v>
      </c>
      <c r="L29" s="94"/>
      <c r="M29" s="94"/>
      <c r="N29" s="93">
        <f t="shared" si="5"/>
        <v>0</v>
      </c>
      <c r="O29" s="94"/>
      <c r="P29" s="94"/>
      <c r="Q29" s="93">
        <f t="shared" si="15"/>
        <v>0</v>
      </c>
      <c r="R29" s="93">
        <f t="shared" si="6"/>
        <v>0</v>
      </c>
      <c r="S29" s="94"/>
      <c r="T29" s="94"/>
      <c r="U29" s="93">
        <f t="shared" si="7"/>
        <v>0</v>
      </c>
      <c r="V29" s="94"/>
      <c r="W29" s="94"/>
      <c r="X29" s="93">
        <f t="shared" si="8"/>
        <v>0</v>
      </c>
      <c r="Y29" s="94"/>
      <c r="Z29" s="94"/>
      <c r="AA29" s="93">
        <f t="shared" si="9"/>
        <v>0</v>
      </c>
      <c r="AB29" s="93">
        <f t="shared" si="10"/>
        <v>0</v>
      </c>
      <c r="AC29" s="95"/>
      <c r="AD29" s="94"/>
      <c r="AE29" s="93">
        <f t="shared" si="11"/>
        <v>0</v>
      </c>
      <c r="AF29" s="94"/>
      <c r="AG29" s="94"/>
      <c r="AH29" s="93">
        <f t="shared" si="12"/>
        <v>0</v>
      </c>
      <c r="AI29" s="94"/>
      <c r="AJ29" s="94"/>
      <c r="AK29" s="93">
        <f t="shared" si="13"/>
        <v>0</v>
      </c>
      <c r="AL29" s="94"/>
      <c r="AM29" s="94"/>
      <c r="AN29" s="41"/>
    </row>
    <row r="30" spans="1:40" ht="22.9" customHeight="1">
      <c r="B30" s="36" t="s">
        <v>22</v>
      </c>
      <c r="C30" s="36" t="s">
        <v>22</v>
      </c>
      <c r="D30" s="37"/>
      <c r="E30" s="37" t="s">
        <v>172</v>
      </c>
      <c r="F30" s="93">
        <f t="shared" si="2"/>
        <v>0</v>
      </c>
      <c r="G30" s="93">
        <f t="shared" si="3"/>
        <v>0</v>
      </c>
      <c r="H30" s="93">
        <f t="shared" si="1"/>
        <v>0</v>
      </c>
      <c r="I30" s="94"/>
      <c r="J30" s="94"/>
      <c r="K30" s="93">
        <f t="shared" si="4"/>
        <v>0</v>
      </c>
      <c r="L30" s="94"/>
      <c r="M30" s="94"/>
      <c r="N30" s="93">
        <f t="shared" si="5"/>
        <v>0</v>
      </c>
      <c r="O30" s="94"/>
      <c r="P30" s="94"/>
      <c r="Q30" s="93">
        <f t="shared" si="15"/>
        <v>0</v>
      </c>
      <c r="R30" s="93">
        <f t="shared" si="6"/>
        <v>0</v>
      </c>
      <c r="S30" s="94"/>
      <c r="T30" s="94"/>
      <c r="U30" s="93">
        <f t="shared" si="7"/>
        <v>0</v>
      </c>
      <c r="V30" s="94"/>
      <c r="W30" s="94"/>
      <c r="X30" s="93">
        <f t="shared" si="8"/>
        <v>0</v>
      </c>
      <c r="Y30" s="94"/>
      <c r="Z30" s="94"/>
      <c r="AA30" s="93">
        <f t="shared" si="9"/>
        <v>0</v>
      </c>
      <c r="AB30" s="93">
        <f t="shared" si="10"/>
        <v>0</v>
      </c>
      <c r="AC30" s="95"/>
      <c r="AD30" s="94"/>
      <c r="AE30" s="93">
        <f t="shared" si="11"/>
        <v>0</v>
      </c>
      <c r="AF30" s="94"/>
      <c r="AG30" s="94"/>
      <c r="AH30" s="93">
        <f t="shared" si="12"/>
        <v>0</v>
      </c>
      <c r="AI30" s="94"/>
      <c r="AJ30" s="94"/>
      <c r="AK30" s="93">
        <f t="shared" si="13"/>
        <v>0</v>
      </c>
      <c r="AL30" s="94"/>
      <c r="AM30" s="94"/>
      <c r="AN30" s="41"/>
    </row>
    <row r="31" spans="1:40" ht="22.9" customHeight="1">
      <c r="B31" s="36" t="s">
        <v>22</v>
      </c>
      <c r="C31" s="36" t="s">
        <v>22</v>
      </c>
      <c r="D31" s="37"/>
      <c r="E31" s="37" t="s">
        <v>173</v>
      </c>
      <c r="F31" s="93">
        <f t="shared" si="2"/>
        <v>10.5</v>
      </c>
      <c r="G31" s="93">
        <f t="shared" si="3"/>
        <v>10.5</v>
      </c>
      <c r="H31" s="93">
        <f t="shared" si="1"/>
        <v>10.5</v>
      </c>
      <c r="I31" s="94">
        <v>10.5</v>
      </c>
      <c r="J31" s="94"/>
      <c r="K31" s="93">
        <f t="shared" si="4"/>
        <v>0</v>
      </c>
      <c r="L31" s="94"/>
      <c r="M31" s="94"/>
      <c r="N31" s="93">
        <f t="shared" si="5"/>
        <v>0</v>
      </c>
      <c r="O31" s="94"/>
      <c r="P31" s="94"/>
      <c r="Q31" s="93">
        <f t="shared" si="15"/>
        <v>0</v>
      </c>
      <c r="R31" s="93">
        <f t="shared" si="6"/>
        <v>0</v>
      </c>
      <c r="S31" s="94"/>
      <c r="T31" s="94"/>
      <c r="U31" s="93">
        <f t="shared" si="7"/>
        <v>0</v>
      </c>
      <c r="V31" s="94"/>
      <c r="W31" s="94"/>
      <c r="X31" s="93">
        <f t="shared" si="8"/>
        <v>0</v>
      </c>
      <c r="Y31" s="94"/>
      <c r="Z31" s="94"/>
      <c r="AA31" s="93">
        <f t="shared" si="9"/>
        <v>0</v>
      </c>
      <c r="AB31" s="93">
        <f t="shared" si="10"/>
        <v>0</v>
      </c>
      <c r="AC31" s="95"/>
      <c r="AD31" s="94"/>
      <c r="AE31" s="93">
        <f t="shared" si="11"/>
        <v>0</v>
      </c>
      <c r="AF31" s="94"/>
      <c r="AG31" s="94"/>
      <c r="AH31" s="93">
        <f t="shared" si="12"/>
        <v>0</v>
      </c>
      <c r="AI31" s="94"/>
      <c r="AJ31" s="94"/>
      <c r="AK31" s="93">
        <f t="shared" si="13"/>
        <v>0</v>
      </c>
      <c r="AL31" s="94"/>
      <c r="AM31" s="94"/>
      <c r="AN31" s="41"/>
    </row>
    <row r="32" spans="1:40" ht="22.9" customHeight="1">
      <c r="B32" s="36"/>
      <c r="C32" s="36"/>
      <c r="D32" s="37"/>
      <c r="E32" s="37" t="s">
        <v>320</v>
      </c>
      <c r="F32" s="93">
        <f>G32+Q32+AA32</f>
        <v>0.3</v>
      </c>
      <c r="G32" s="93">
        <f>H32+K32+N32</f>
        <v>0</v>
      </c>
      <c r="H32" s="93">
        <f>I32+J32</f>
        <v>0</v>
      </c>
      <c r="I32" s="94"/>
      <c r="J32" s="94"/>
      <c r="K32" s="93">
        <f>L32+M32</f>
        <v>0</v>
      </c>
      <c r="L32" s="94"/>
      <c r="M32" s="94"/>
      <c r="N32" s="93">
        <f>O32+P32</f>
        <v>0</v>
      </c>
      <c r="O32" s="94"/>
      <c r="P32" s="94"/>
      <c r="Q32" s="93">
        <f>R32+U32+X32</f>
        <v>0</v>
      </c>
      <c r="R32" s="93">
        <f>S32+T32</f>
        <v>0</v>
      </c>
      <c r="S32" s="94"/>
      <c r="T32" s="94"/>
      <c r="U32" s="93">
        <f>V32+W32</f>
        <v>0</v>
      </c>
      <c r="V32" s="94"/>
      <c r="W32" s="94"/>
      <c r="X32" s="93">
        <f>Y32+Z32</f>
        <v>0</v>
      </c>
      <c r="Y32" s="94"/>
      <c r="Z32" s="94"/>
      <c r="AA32" s="93">
        <f>AB32+AE32+AH32+AK32</f>
        <v>0.3</v>
      </c>
      <c r="AB32" s="93">
        <f>AC32+AD32</f>
        <v>0.3</v>
      </c>
      <c r="AC32" s="95">
        <v>0.3</v>
      </c>
      <c r="AD32" s="94"/>
      <c r="AE32" s="93">
        <f>AF32+AG32</f>
        <v>0</v>
      </c>
      <c r="AF32" s="94"/>
      <c r="AG32" s="94"/>
      <c r="AH32" s="93">
        <f>AI32+AJ32</f>
        <v>0</v>
      </c>
      <c r="AI32" s="94"/>
      <c r="AJ32" s="94"/>
      <c r="AK32" s="93">
        <f>AL32+AM32</f>
        <v>0</v>
      </c>
      <c r="AL32" s="94"/>
      <c r="AM32" s="94"/>
      <c r="AN32" s="41"/>
    </row>
    <row r="33" spans="1:40" ht="22.9" customHeight="1">
      <c r="B33" s="36" t="s">
        <v>22</v>
      </c>
      <c r="C33" s="36" t="s">
        <v>22</v>
      </c>
      <c r="D33" s="37"/>
      <c r="E33" s="37" t="s">
        <v>174</v>
      </c>
      <c r="F33" s="93">
        <f t="shared" si="2"/>
        <v>5.2119999999999997</v>
      </c>
      <c r="G33" s="93">
        <f t="shared" si="3"/>
        <v>2.2808999999999999</v>
      </c>
      <c r="H33" s="93">
        <f t="shared" si="1"/>
        <v>2.2808999999999999</v>
      </c>
      <c r="I33" s="94">
        <v>2.2808999999999999</v>
      </c>
      <c r="J33" s="94"/>
      <c r="K33" s="93">
        <f t="shared" si="4"/>
        <v>0</v>
      </c>
      <c r="L33" s="94"/>
      <c r="M33" s="94"/>
      <c r="N33" s="93">
        <f t="shared" si="5"/>
        <v>0</v>
      </c>
      <c r="O33" s="94"/>
      <c r="P33" s="94"/>
      <c r="Q33" s="93">
        <f t="shared" si="15"/>
        <v>0</v>
      </c>
      <c r="R33" s="93">
        <f t="shared" si="6"/>
        <v>0</v>
      </c>
      <c r="S33" s="94"/>
      <c r="T33" s="94"/>
      <c r="U33" s="93">
        <f t="shared" si="7"/>
        <v>0</v>
      </c>
      <c r="V33" s="94"/>
      <c r="W33" s="94"/>
      <c r="X33" s="93">
        <f t="shared" si="8"/>
        <v>0</v>
      </c>
      <c r="Y33" s="94"/>
      <c r="Z33" s="94"/>
      <c r="AA33" s="93">
        <f t="shared" si="9"/>
        <v>2.9310999999999998</v>
      </c>
      <c r="AB33" s="93">
        <f t="shared" ref="AB33:AB48" si="22">AC33+AD33</f>
        <v>2.9310999999999998</v>
      </c>
      <c r="AC33" s="95">
        <v>2.9310999999999998</v>
      </c>
      <c r="AD33" s="94"/>
      <c r="AE33" s="93">
        <f t="shared" si="11"/>
        <v>0</v>
      </c>
      <c r="AF33" s="94"/>
      <c r="AG33" s="94"/>
      <c r="AH33" s="93">
        <f t="shared" si="12"/>
        <v>0</v>
      </c>
      <c r="AI33" s="94"/>
      <c r="AJ33" s="94"/>
      <c r="AK33" s="93">
        <f t="shared" ref="AK33:AK48" si="23">AL33+AM33</f>
        <v>0</v>
      </c>
      <c r="AL33" s="94"/>
      <c r="AM33" s="94"/>
      <c r="AN33" s="41"/>
    </row>
    <row r="34" spans="1:40" ht="22.9" customHeight="1">
      <c r="B34" s="36" t="s">
        <v>22</v>
      </c>
      <c r="C34" s="36" t="s">
        <v>22</v>
      </c>
      <c r="D34" s="37"/>
      <c r="E34" s="37" t="s">
        <v>175</v>
      </c>
      <c r="F34" s="93">
        <f t="shared" si="2"/>
        <v>2.8511000000000002</v>
      </c>
      <c r="G34" s="93">
        <f t="shared" si="3"/>
        <v>2.8511000000000002</v>
      </c>
      <c r="H34" s="93">
        <f t="shared" si="1"/>
        <v>2.8511000000000002</v>
      </c>
      <c r="I34" s="94">
        <v>2.8511000000000002</v>
      </c>
      <c r="J34" s="94"/>
      <c r="K34" s="93">
        <f t="shared" si="4"/>
        <v>0</v>
      </c>
      <c r="L34" s="94"/>
      <c r="M34" s="94"/>
      <c r="N34" s="93">
        <f t="shared" si="5"/>
        <v>0</v>
      </c>
      <c r="O34" s="94"/>
      <c r="P34" s="94"/>
      <c r="Q34" s="93">
        <f t="shared" si="15"/>
        <v>0</v>
      </c>
      <c r="R34" s="93">
        <f t="shared" si="6"/>
        <v>0</v>
      </c>
      <c r="S34" s="94"/>
      <c r="T34" s="94"/>
      <c r="U34" s="93">
        <f t="shared" si="7"/>
        <v>0</v>
      </c>
      <c r="V34" s="94"/>
      <c r="W34" s="94"/>
      <c r="X34" s="93">
        <f t="shared" si="8"/>
        <v>0</v>
      </c>
      <c r="Y34" s="94"/>
      <c r="Z34" s="94"/>
      <c r="AA34" s="93">
        <f t="shared" si="9"/>
        <v>0</v>
      </c>
      <c r="AB34" s="93">
        <f t="shared" si="22"/>
        <v>0</v>
      </c>
      <c r="AC34" s="94"/>
      <c r="AD34" s="94"/>
      <c r="AE34" s="93">
        <f t="shared" si="11"/>
        <v>0</v>
      </c>
      <c r="AF34" s="94"/>
      <c r="AG34" s="94"/>
      <c r="AH34" s="93">
        <f t="shared" si="12"/>
        <v>0</v>
      </c>
      <c r="AI34" s="94"/>
      <c r="AJ34" s="94"/>
      <c r="AK34" s="93">
        <f t="shared" si="23"/>
        <v>0</v>
      </c>
      <c r="AL34" s="94"/>
      <c r="AM34" s="94"/>
      <c r="AN34" s="41"/>
    </row>
    <row r="35" spans="1:40" ht="22.9" customHeight="1">
      <c r="B35" s="36"/>
      <c r="C35" s="36"/>
      <c r="D35" s="37"/>
      <c r="E35" s="37" t="s">
        <v>325</v>
      </c>
      <c r="F35" s="93">
        <f t="shared" ref="F35" si="24">G35+Q35+AA35</f>
        <v>3</v>
      </c>
      <c r="G35" s="93">
        <f t="shared" ref="G35" si="25">H35+K35+N35</f>
        <v>3</v>
      </c>
      <c r="H35" s="93">
        <f t="shared" ref="H35" si="26">I35+J35</f>
        <v>3</v>
      </c>
      <c r="I35" s="94">
        <v>3</v>
      </c>
      <c r="J35" s="94"/>
      <c r="K35" s="93">
        <f t="shared" ref="K35" si="27">L35+M35</f>
        <v>0</v>
      </c>
      <c r="L35" s="94"/>
      <c r="M35" s="94"/>
      <c r="N35" s="93">
        <f t="shared" ref="N35" si="28">O35+P35</f>
        <v>0</v>
      </c>
      <c r="O35" s="94"/>
      <c r="P35" s="94"/>
      <c r="Q35" s="93">
        <f t="shared" ref="Q35" si="29">R35+U35+X35</f>
        <v>0</v>
      </c>
      <c r="R35" s="93">
        <f t="shared" ref="R35" si="30">S35+T35</f>
        <v>0</v>
      </c>
      <c r="S35" s="94"/>
      <c r="T35" s="94"/>
      <c r="U35" s="93">
        <f t="shared" ref="U35" si="31">V35+W35</f>
        <v>0</v>
      </c>
      <c r="V35" s="94"/>
      <c r="W35" s="94"/>
      <c r="X35" s="93">
        <f t="shared" ref="X35" si="32">Y35+Z35</f>
        <v>0</v>
      </c>
      <c r="Y35" s="94"/>
      <c r="Z35" s="94"/>
      <c r="AA35" s="93">
        <f t="shared" ref="AA35" si="33">AB35+AE35+AH35+AK35</f>
        <v>0</v>
      </c>
      <c r="AB35" s="93">
        <f t="shared" si="22"/>
        <v>0</v>
      </c>
      <c r="AC35" s="94"/>
      <c r="AD35" s="94"/>
      <c r="AE35" s="93">
        <f t="shared" ref="AE35" si="34">AF35+AG35</f>
        <v>0</v>
      </c>
      <c r="AF35" s="94"/>
      <c r="AG35" s="94"/>
      <c r="AH35" s="93">
        <f t="shared" ref="AH35" si="35">AI35+AJ35</f>
        <v>0</v>
      </c>
      <c r="AI35" s="94"/>
      <c r="AJ35" s="94"/>
      <c r="AK35" s="93">
        <f t="shared" si="23"/>
        <v>0</v>
      </c>
      <c r="AL35" s="94"/>
      <c r="AM35" s="94"/>
      <c r="AN35" s="41"/>
    </row>
    <row r="36" spans="1:40" ht="22.9" customHeight="1">
      <c r="B36" s="36" t="s">
        <v>22</v>
      </c>
      <c r="C36" s="36" t="s">
        <v>22</v>
      </c>
      <c r="D36" s="37"/>
      <c r="E36" s="37" t="s">
        <v>176</v>
      </c>
      <c r="F36" s="93">
        <f t="shared" si="2"/>
        <v>20.770799999999998</v>
      </c>
      <c r="G36" s="93">
        <f t="shared" si="3"/>
        <v>18.820799999999998</v>
      </c>
      <c r="H36" s="93">
        <f t="shared" si="1"/>
        <v>18.820799999999998</v>
      </c>
      <c r="I36" s="93">
        <f t="shared" ref="I36:AM36" si="36">I37</f>
        <v>18.820799999999998</v>
      </c>
      <c r="J36" s="93">
        <f t="shared" si="36"/>
        <v>0</v>
      </c>
      <c r="K36" s="93">
        <f t="shared" si="4"/>
        <v>0</v>
      </c>
      <c r="L36" s="93">
        <f t="shared" si="36"/>
        <v>0</v>
      </c>
      <c r="M36" s="93">
        <f t="shared" si="36"/>
        <v>0</v>
      </c>
      <c r="N36" s="93">
        <f t="shared" si="5"/>
        <v>0</v>
      </c>
      <c r="O36" s="93">
        <f t="shared" si="36"/>
        <v>0</v>
      </c>
      <c r="P36" s="93">
        <f t="shared" si="36"/>
        <v>0</v>
      </c>
      <c r="Q36" s="93">
        <f t="shared" si="15"/>
        <v>0</v>
      </c>
      <c r="R36" s="93">
        <f t="shared" si="6"/>
        <v>0</v>
      </c>
      <c r="S36" s="93">
        <f t="shared" si="36"/>
        <v>0</v>
      </c>
      <c r="T36" s="93">
        <f t="shared" si="36"/>
        <v>0</v>
      </c>
      <c r="U36" s="93">
        <f t="shared" si="7"/>
        <v>0</v>
      </c>
      <c r="V36" s="93">
        <f t="shared" si="36"/>
        <v>0</v>
      </c>
      <c r="W36" s="93">
        <f t="shared" si="36"/>
        <v>0</v>
      </c>
      <c r="X36" s="93">
        <f t="shared" si="8"/>
        <v>0</v>
      </c>
      <c r="Y36" s="93">
        <f t="shared" si="36"/>
        <v>0</v>
      </c>
      <c r="Z36" s="93">
        <f t="shared" si="36"/>
        <v>0</v>
      </c>
      <c r="AA36" s="93">
        <f t="shared" si="9"/>
        <v>1.95</v>
      </c>
      <c r="AB36" s="93">
        <f t="shared" si="22"/>
        <v>1.95</v>
      </c>
      <c r="AC36" s="93">
        <f t="shared" si="36"/>
        <v>1.95</v>
      </c>
      <c r="AD36" s="93">
        <f t="shared" si="36"/>
        <v>0</v>
      </c>
      <c r="AE36" s="93">
        <f t="shared" si="11"/>
        <v>0</v>
      </c>
      <c r="AF36" s="93">
        <f t="shared" si="36"/>
        <v>0</v>
      </c>
      <c r="AG36" s="93">
        <f t="shared" si="36"/>
        <v>0</v>
      </c>
      <c r="AH36" s="93">
        <f t="shared" si="12"/>
        <v>0</v>
      </c>
      <c r="AI36" s="93">
        <f t="shared" si="36"/>
        <v>0</v>
      </c>
      <c r="AJ36" s="93">
        <f t="shared" si="36"/>
        <v>0</v>
      </c>
      <c r="AK36" s="93">
        <f t="shared" si="23"/>
        <v>0</v>
      </c>
      <c r="AL36" s="93">
        <f t="shared" si="36"/>
        <v>0</v>
      </c>
      <c r="AM36" s="93">
        <f t="shared" si="36"/>
        <v>0</v>
      </c>
      <c r="AN36" s="41"/>
    </row>
    <row r="37" spans="1:40" ht="22.9" customHeight="1">
      <c r="A37" s="5"/>
      <c r="B37" s="36" t="s">
        <v>177</v>
      </c>
      <c r="C37" s="36" t="s">
        <v>178</v>
      </c>
      <c r="D37" s="37" t="s">
        <v>72</v>
      </c>
      <c r="E37" s="37" t="s">
        <v>179</v>
      </c>
      <c r="F37" s="93">
        <f t="shared" si="2"/>
        <v>20.770799999999998</v>
      </c>
      <c r="G37" s="93">
        <f t="shared" si="3"/>
        <v>18.820799999999998</v>
      </c>
      <c r="H37" s="93">
        <f t="shared" si="1"/>
        <v>18.820799999999998</v>
      </c>
      <c r="I37" s="94">
        <v>18.820799999999998</v>
      </c>
      <c r="J37" s="94"/>
      <c r="K37" s="93">
        <f t="shared" si="4"/>
        <v>0</v>
      </c>
      <c r="L37" s="94"/>
      <c r="M37" s="94"/>
      <c r="N37" s="93">
        <f t="shared" si="5"/>
        <v>0</v>
      </c>
      <c r="O37" s="94"/>
      <c r="P37" s="94"/>
      <c r="Q37" s="93">
        <f t="shared" si="15"/>
        <v>0</v>
      </c>
      <c r="R37" s="93">
        <f t="shared" si="6"/>
        <v>0</v>
      </c>
      <c r="S37" s="94"/>
      <c r="T37" s="94"/>
      <c r="U37" s="93">
        <f t="shared" si="7"/>
        <v>0</v>
      </c>
      <c r="V37" s="94"/>
      <c r="W37" s="94"/>
      <c r="X37" s="93">
        <f t="shared" si="8"/>
        <v>0</v>
      </c>
      <c r="Y37" s="94"/>
      <c r="Z37" s="94"/>
      <c r="AA37" s="93">
        <f t="shared" si="9"/>
        <v>1.95</v>
      </c>
      <c r="AB37" s="93">
        <f t="shared" si="22"/>
        <v>1.95</v>
      </c>
      <c r="AC37" s="95">
        <v>1.95</v>
      </c>
      <c r="AD37" s="95"/>
      <c r="AE37" s="93">
        <f t="shared" si="11"/>
        <v>0</v>
      </c>
      <c r="AF37" s="94"/>
      <c r="AG37" s="94"/>
      <c r="AH37" s="93">
        <f t="shared" si="12"/>
        <v>0</v>
      </c>
      <c r="AI37" s="94"/>
      <c r="AJ37" s="94"/>
      <c r="AK37" s="93">
        <f t="shared" si="23"/>
        <v>0</v>
      </c>
      <c r="AL37" s="94"/>
      <c r="AM37" s="94"/>
      <c r="AN37" s="41"/>
    </row>
    <row r="38" spans="1:40" ht="22.9" customHeight="1">
      <c r="B38" s="36" t="s">
        <v>22</v>
      </c>
      <c r="C38" s="36" t="s">
        <v>22</v>
      </c>
      <c r="D38" s="37"/>
      <c r="E38" s="37" t="s">
        <v>327</v>
      </c>
      <c r="F38" s="93">
        <f t="shared" si="2"/>
        <v>200.732787</v>
      </c>
      <c r="G38" s="93">
        <f t="shared" si="3"/>
        <v>77</v>
      </c>
      <c r="H38" s="93">
        <f t="shared" si="1"/>
        <v>77</v>
      </c>
      <c r="I38" s="94">
        <v>77</v>
      </c>
      <c r="J38" s="94"/>
      <c r="K38" s="93">
        <f t="shared" si="4"/>
        <v>0</v>
      </c>
      <c r="L38" s="94"/>
      <c r="M38" s="94"/>
      <c r="N38" s="93">
        <f t="shared" si="5"/>
        <v>0</v>
      </c>
      <c r="O38" s="94"/>
      <c r="P38" s="94"/>
      <c r="Q38" s="93">
        <f t="shared" si="15"/>
        <v>0</v>
      </c>
      <c r="R38" s="93">
        <f t="shared" si="6"/>
        <v>0</v>
      </c>
      <c r="S38" s="94"/>
      <c r="T38" s="94"/>
      <c r="U38" s="93">
        <f t="shared" si="7"/>
        <v>0</v>
      </c>
      <c r="V38" s="94"/>
      <c r="W38" s="94"/>
      <c r="X38" s="93">
        <f t="shared" si="8"/>
        <v>0</v>
      </c>
      <c r="Y38" s="94"/>
      <c r="Z38" s="94"/>
      <c r="AA38" s="93">
        <f t="shared" si="9"/>
        <v>123.732787</v>
      </c>
      <c r="AB38" s="93">
        <f t="shared" si="22"/>
        <v>123.732787</v>
      </c>
      <c r="AC38" s="95">
        <v>96.004000000000005</v>
      </c>
      <c r="AD38" s="95">
        <v>27.728787000000001</v>
      </c>
      <c r="AE38" s="93">
        <f t="shared" si="11"/>
        <v>0</v>
      </c>
      <c r="AF38" s="94"/>
      <c r="AG38" s="94"/>
      <c r="AH38" s="93">
        <f t="shared" si="12"/>
        <v>0</v>
      </c>
      <c r="AI38" s="94"/>
      <c r="AJ38" s="94"/>
      <c r="AK38" s="93">
        <f t="shared" si="23"/>
        <v>0</v>
      </c>
      <c r="AL38" s="94"/>
      <c r="AM38" s="94"/>
      <c r="AN38" s="41"/>
    </row>
    <row r="39" spans="1:40" ht="22.9" customHeight="1">
      <c r="B39" s="36" t="s">
        <v>22</v>
      </c>
      <c r="C39" s="36" t="s">
        <v>22</v>
      </c>
      <c r="D39" s="37"/>
      <c r="E39" s="37" t="s">
        <v>180</v>
      </c>
      <c r="F39" s="93">
        <f t="shared" si="2"/>
        <v>220.61314800000002</v>
      </c>
      <c r="G39" s="93">
        <f t="shared" si="3"/>
        <v>203.50470000000001</v>
      </c>
      <c r="H39" s="93">
        <f t="shared" si="1"/>
        <v>203.50470000000001</v>
      </c>
      <c r="I39" s="93">
        <f t="shared" ref="I39:AM39" si="37">SUM(I40:I41,I45:I46)</f>
        <v>203.50470000000001</v>
      </c>
      <c r="J39" s="93">
        <f t="shared" si="37"/>
        <v>0</v>
      </c>
      <c r="K39" s="93">
        <f t="shared" si="4"/>
        <v>0</v>
      </c>
      <c r="L39" s="93">
        <f t="shared" si="37"/>
        <v>0</v>
      </c>
      <c r="M39" s="93">
        <f t="shared" si="37"/>
        <v>0</v>
      </c>
      <c r="N39" s="93">
        <f t="shared" si="5"/>
        <v>0</v>
      </c>
      <c r="O39" s="93">
        <f t="shared" si="37"/>
        <v>0</v>
      </c>
      <c r="P39" s="93">
        <f t="shared" si="37"/>
        <v>0</v>
      </c>
      <c r="Q39" s="93">
        <f t="shared" si="15"/>
        <v>0</v>
      </c>
      <c r="R39" s="93">
        <f t="shared" si="6"/>
        <v>0</v>
      </c>
      <c r="S39" s="93">
        <f t="shared" si="37"/>
        <v>0</v>
      </c>
      <c r="T39" s="93">
        <f t="shared" si="37"/>
        <v>0</v>
      </c>
      <c r="U39" s="93">
        <f t="shared" si="7"/>
        <v>0</v>
      </c>
      <c r="V39" s="93">
        <f t="shared" si="37"/>
        <v>0</v>
      </c>
      <c r="W39" s="93">
        <f t="shared" si="37"/>
        <v>0</v>
      </c>
      <c r="X39" s="93">
        <f t="shared" si="8"/>
        <v>0</v>
      </c>
      <c r="Y39" s="93">
        <f t="shared" si="37"/>
        <v>0</v>
      </c>
      <c r="Z39" s="93">
        <f t="shared" si="37"/>
        <v>0</v>
      </c>
      <c r="AA39" s="93">
        <f t="shared" si="9"/>
        <v>17.108447999999999</v>
      </c>
      <c r="AB39" s="93">
        <f t="shared" si="22"/>
        <v>17.108447999999999</v>
      </c>
      <c r="AC39" s="93">
        <f t="shared" ref="AC39:AD39" si="38">SUM(AC40:AC41,AC45:AC46)</f>
        <v>17.108447999999999</v>
      </c>
      <c r="AD39" s="93">
        <f t="shared" si="38"/>
        <v>0</v>
      </c>
      <c r="AE39" s="93">
        <f t="shared" si="11"/>
        <v>0</v>
      </c>
      <c r="AF39" s="93">
        <f t="shared" si="37"/>
        <v>0</v>
      </c>
      <c r="AG39" s="93">
        <f t="shared" si="37"/>
        <v>0</v>
      </c>
      <c r="AH39" s="93">
        <f t="shared" si="12"/>
        <v>0</v>
      </c>
      <c r="AI39" s="93">
        <f t="shared" si="37"/>
        <v>0</v>
      </c>
      <c r="AJ39" s="93">
        <f t="shared" si="37"/>
        <v>0</v>
      </c>
      <c r="AK39" s="93">
        <f t="shared" si="23"/>
        <v>0</v>
      </c>
      <c r="AL39" s="93">
        <f t="shared" ref="AL39:AM39" si="39">SUM(AL40:AL41,AL45:AL46)</f>
        <v>0</v>
      </c>
      <c r="AM39" s="93">
        <f t="shared" si="39"/>
        <v>0</v>
      </c>
      <c r="AN39" s="41"/>
    </row>
    <row r="40" spans="1:40" ht="22.9" customHeight="1">
      <c r="A40" s="5"/>
      <c r="B40" s="36" t="s">
        <v>22</v>
      </c>
      <c r="C40" s="36" t="s">
        <v>22</v>
      </c>
      <c r="D40" s="37"/>
      <c r="E40" s="37" t="s">
        <v>181</v>
      </c>
      <c r="F40" s="93">
        <f t="shared" si="2"/>
        <v>0.26400000000000001</v>
      </c>
      <c r="G40" s="93">
        <f t="shared" si="3"/>
        <v>0.26400000000000001</v>
      </c>
      <c r="H40" s="93">
        <f t="shared" si="1"/>
        <v>0.26400000000000001</v>
      </c>
      <c r="I40" s="96">
        <v>0.26400000000000001</v>
      </c>
      <c r="J40" s="96"/>
      <c r="K40" s="93">
        <f t="shared" si="4"/>
        <v>0</v>
      </c>
      <c r="L40" s="96"/>
      <c r="M40" s="96"/>
      <c r="N40" s="93">
        <f t="shared" si="5"/>
        <v>0</v>
      </c>
      <c r="O40" s="96"/>
      <c r="P40" s="96"/>
      <c r="Q40" s="93">
        <f t="shared" si="15"/>
        <v>0</v>
      </c>
      <c r="R40" s="93">
        <f t="shared" si="6"/>
        <v>0</v>
      </c>
      <c r="S40" s="96"/>
      <c r="T40" s="96"/>
      <c r="U40" s="93">
        <f t="shared" si="7"/>
        <v>0</v>
      </c>
      <c r="V40" s="96"/>
      <c r="W40" s="96"/>
      <c r="X40" s="93">
        <f t="shared" si="8"/>
        <v>0</v>
      </c>
      <c r="Y40" s="96"/>
      <c r="Z40" s="96"/>
      <c r="AA40" s="93">
        <f t="shared" si="9"/>
        <v>0</v>
      </c>
      <c r="AB40" s="93">
        <f t="shared" si="22"/>
        <v>0</v>
      </c>
      <c r="AC40" s="96"/>
      <c r="AD40" s="96"/>
      <c r="AE40" s="93">
        <f t="shared" si="11"/>
        <v>0</v>
      </c>
      <c r="AF40" s="96"/>
      <c r="AG40" s="96"/>
      <c r="AH40" s="93">
        <f t="shared" si="12"/>
        <v>0</v>
      </c>
      <c r="AI40" s="96"/>
      <c r="AJ40" s="96"/>
      <c r="AK40" s="93">
        <f t="shared" si="23"/>
        <v>0</v>
      </c>
      <c r="AL40" s="96"/>
      <c r="AM40" s="96"/>
      <c r="AN40" s="41"/>
    </row>
    <row r="41" spans="1:40" ht="22.9" customHeight="1">
      <c r="B41" s="36" t="s">
        <v>22</v>
      </c>
      <c r="C41" s="36" t="s">
        <v>22</v>
      </c>
      <c r="D41" s="37"/>
      <c r="E41" s="37" t="s">
        <v>182</v>
      </c>
      <c r="F41" s="93">
        <f t="shared" si="2"/>
        <v>22.276747999999998</v>
      </c>
      <c r="G41" s="93">
        <f t="shared" si="3"/>
        <v>15.928799999999999</v>
      </c>
      <c r="H41" s="93">
        <f t="shared" si="1"/>
        <v>15.928799999999999</v>
      </c>
      <c r="I41" s="93">
        <f t="shared" ref="I41:AM41" si="40">SUM(I42:I44)</f>
        <v>15.928799999999999</v>
      </c>
      <c r="J41" s="93">
        <f t="shared" si="40"/>
        <v>0</v>
      </c>
      <c r="K41" s="93">
        <f t="shared" si="4"/>
        <v>0</v>
      </c>
      <c r="L41" s="93">
        <f t="shared" si="40"/>
        <v>0</v>
      </c>
      <c r="M41" s="93">
        <f t="shared" si="40"/>
        <v>0</v>
      </c>
      <c r="N41" s="93">
        <f t="shared" si="5"/>
        <v>0</v>
      </c>
      <c r="O41" s="93">
        <f t="shared" si="40"/>
        <v>0</v>
      </c>
      <c r="P41" s="93">
        <f t="shared" si="40"/>
        <v>0</v>
      </c>
      <c r="Q41" s="93">
        <f t="shared" si="15"/>
        <v>0</v>
      </c>
      <c r="R41" s="93">
        <f t="shared" si="6"/>
        <v>0</v>
      </c>
      <c r="S41" s="93">
        <f t="shared" si="40"/>
        <v>0</v>
      </c>
      <c r="T41" s="93">
        <f t="shared" si="40"/>
        <v>0</v>
      </c>
      <c r="U41" s="93">
        <f t="shared" si="7"/>
        <v>0</v>
      </c>
      <c r="V41" s="93">
        <f t="shared" si="40"/>
        <v>0</v>
      </c>
      <c r="W41" s="93">
        <f t="shared" si="40"/>
        <v>0</v>
      </c>
      <c r="X41" s="93">
        <f t="shared" si="8"/>
        <v>0</v>
      </c>
      <c r="Y41" s="93">
        <f t="shared" si="40"/>
        <v>0</v>
      </c>
      <c r="Z41" s="93">
        <f t="shared" si="40"/>
        <v>0</v>
      </c>
      <c r="AA41" s="93">
        <f t="shared" si="9"/>
        <v>6.3479479999999997</v>
      </c>
      <c r="AB41" s="93">
        <f t="shared" si="22"/>
        <v>6.3479479999999997</v>
      </c>
      <c r="AC41" s="93">
        <f t="shared" ref="AC41:AD41" si="41">SUM(AC42:AC44)</f>
        <v>6.3479479999999997</v>
      </c>
      <c r="AD41" s="93">
        <f t="shared" si="41"/>
        <v>0</v>
      </c>
      <c r="AE41" s="93">
        <f t="shared" si="11"/>
        <v>0</v>
      </c>
      <c r="AF41" s="93">
        <f t="shared" si="40"/>
        <v>0</v>
      </c>
      <c r="AG41" s="93">
        <f t="shared" si="40"/>
        <v>0</v>
      </c>
      <c r="AH41" s="93">
        <f t="shared" si="12"/>
        <v>0</v>
      </c>
      <c r="AI41" s="93">
        <f t="shared" si="40"/>
        <v>0</v>
      </c>
      <c r="AJ41" s="93">
        <f t="shared" si="40"/>
        <v>0</v>
      </c>
      <c r="AK41" s="93">
        <f t="shared" si="23"/>
        <v>0</v>
      </c>
      <c r="AL41" s="93">
        <f t="shared" ref="AL41:AM41" si="42">SUM(AL42:AL44)</f>
        <v>0</v>
      </c>
      <c r="AM41" s="93">
        <f t="shared" si="42"/>
        <v>0</v>
      </c>
      <c r="AN41" s="41"/>
    </row>
    <row r="42" spans="1:40" ht="22.9" customHeight="1">
      <c r="A42" s="101"/>
      <c r="B42" s="36" t="s">
        <v>183</v>
      </c>
      <c r="C42" s="36" t="s">
        <v>184</v>
      </c>
      <c r="D42" s="37" t="s">
        <v>72</v>
      </c>
      <c r="E42" s="37" t="s">
        <v>185</v>
      </c>
      <c r="F42" s="93">
        <f t="shared" si="2"/>
        <v>6.0181480000000001</v>
      </c>
      <c r="G42" s="93">
        <f t="shared" si="3"/>
        <v>5.2944000000000004</v>
      </c>
      <c r="H42" s="93">
        <f t="shared" si="1"/>
        <v>5.2944000000000004</v>
      </c>
      <c r="I42" s="94">
        <v>5.2944000000000004</v>
      </c>
      <c r="J42" s="94"/>
      <c r="K42" s="93">
        <f t="shared" si="4"/>
        <v>0</v>
      </c>
      <c r="L42" s="94"/>
      <c r="M42" s="94"/>
      <c r="N42" s="93">
        <f t="shared" si="5"/>
        <v>0</v>
      </c>
      <c r="O42" s="94"/>
      <c r="P42" s="94"/>
      <c r="Q42" s="93">
        <f t="shared" si="15"/>
        <v>0</v>
      </c>
      <c r="R42" s="93">
        <f t="shared" si="6"/>
        <v>0</v>
      </c>
      <c r="S42" s="94"/>
      <c r="T42" s="94"/>
      <c r="U42" s="93">
        <f t="shared" si="7"/>
        <v>0</v>
      </c>
      <c r="V42" s="94"/>
      <c r="W42" s="94"/>
      <c r="X42" s="93">
        <f t="shared" si="8"/>
        <v>0</v>
      </c>
      <c r="Y42" s="94"/>
      <c r="Z42" s="94"/>
      <c r="AA42" s="93">
        <f t="shared" si="9"/>
        <v>0.72374799999999995</v>
      </c>
      <c r="AB42" s="93">
        <f t="shared" si="22"/>
        <v>0.72374799999999995</v>
      </c>
      <c r="AC42" s="95">
        <v>0.72374799999999995</v>
      </c>
      <c r="AD42" s="94"/>
      <c r="AE42" s="93">
        <f t="shared" si="11"/>
        <v>0</v>
      </c>
      <c r="AF42" s="94"/>
      <c r="AG42" s="94"/>
      <c r="AH42" s="93">
        <f t="shared" si="12"/>
        <v>0</v>
      </c>
      <c r="AI42" s="94"/>
      <c r="AJ42" s="94"/>
      <c r="AK42" s="93">
        <f t="shared" si="23"/>
        <v>0</v>
      </c>
      <c r="AL42" s="94"/>
      <c r="AM42" s="94"/>
      <c r="AN42" s="41"/>
    </row>
    <row r="43" spans="1:40" ht="22.9" customHeight="1">
      <c r="A43" s="101"/>
      <c r="B43" s="36" t="s">
        <v>183</v>
      </c>
      <c r="C43" s="36" t="s">
        <v>184</v>
      </c>
      <c r="D43" s="37" t="s">
        <v>72</v>
      </c>
      <c r="E43" s="37" t="s">
        <v>186</v>
      </c>
      <c r="F43" s="93">
        <f t="shared" si="2"/>
        <v>16.258600000000001</v>
      </c>
      <c r="G43" s="93">
        <f t="shared" si="3"/>
        <v>10.634399999999999</v>
      </c>
      <c r="H43" s="93">
        <f t="shared" si="1"/>
        <v>10.634399999999999</v>
      </c>
      <c r="I43" s="94">
        <v>10.634399999999999</v>
      </c>
      <c r="J43" s="94"/>
      <c r="K43" s="93">
        <f t="shared" si="4"/>
        <v>0</v>
      </c>
      <c r="L43" s="94"/>
      <c r="M43" s="94"/>
      <c r="N43" s="93">
        <f t="shared" si="5"/>
        <v>0</v>
      </c>
      <c r="O43" s="94"/>
      <c r="P43" s="94"/>
      <c r="Q43" s="93">
        <f t="shared" si="15"/>
        <v>0</v>
      </c>
      <c r="R43" s="93">
        <f t="shared" si="6"/>
        <v>0</v>
      </c>
      <c r="S43" s="94"/>
      <c r="T43" s="94"/>
      <c r="U43" s="93">
        <f t="shared" si="7"/>
        <v>0</v>
      </c>
      <c r="V43" s="94"/>
      <c r="W43" s="94"/>
      <c r="X43" s="93">
        <f t="shared" si="8"/>
        <v>0</v>
      </c>
      <c r="Y43" s="94"/>
      <c r="Z43" s="94"/>
      <c r="AA43" s="93">
        <f t="shared" si="9"/>
        <v>5.6242000000000001</v>
      </c>
      <c r="AB43" s="93">
        <f t="shared" si="22"/>
        <v>5.6242000000000001</v>
      </c>
      <c r="AC43" s="95">
        <v>5.6242000000000001</v>
      </c>
      <c r="AD43" s="94"/>
      <c r="AE43" s="93">
        <f t="shared" si="11"/>
        <v>0</v>
      </c>
      <c r="AF43" s="94"/>
      <c r="AG43" s="94"/>
      <c r="AH43" s="93">
        <f t="shared" si="12"/>
        <v>0</v>
      </c>
      <c r="AI43" s="94"/>
      <c r="AJ43" s="94"/>
      <c r="AK43" s="93">
        <f t="shared" si="23"/>
        <v>0</v>
      </c>
      <c r="AL43" s="94"/>
      <c r="AM43" s="94"/>
      <c r="AN43" s="41"/>
    </row>
    <row r="44" spans="1:40" ht="22.9" customHeight="1">
      <c r="A44" s="101"/>
      <c r="B44" s="36" t="s">
        <v>183</v>
      </c>
      <c r="C44" s="36" t="s">
        <v>184</v>
      </c>
      <c r="D44" s="37" t="s">
        <v>72</v>
      </c>
      <c r="E44" s="37" t="s">
        <v>187</v>
      </c>
      <c r="F44" s="93">
        <f t="shared" si="2"/>
        <v>0</v>
      </c>
      <c r="G44" s="93">
        <f t="shared" si="3"/>
        <v>0</v>
      </c>
      <c r="H44" s="93">
        <f t="shared" si="1"/>
        <v>0</v>
      </c>
      <c r="I44" s="94">
        <v>0</v>
      </c>
      <c r="J44" s="94"/>
      <c r="K44" s="93">
        <f t="shared" si="4"/>
        <v>0</v>
      </c>
      <c r="L44" s="94"/>
      <c r="M44" s="94"/>
      <c r="N44" s="93">
        <f t="shared" si="5"/>
        <v>0</v>
      </c>
      <c r="O44" s="94"/>
      <c r="P44" s="94"/>
      <c r="Q44" s="93">
        <f t="shared" si="15"/>
        <v>0</v>
      </c>
      <c r="R44" s="93">
        <f t="shared" si="6"/>
        <v>0</v>
      </c>
      <c r="S44" s="94"/>
      <c r="T44" s="94"/>
      <c r="U44" s="93">
        <f t="shared" si="7"/>
        <v>0</v>
      </c>
      <c r="V44" s="94"/>
      <c r="W44" s="94"/>
      <c r="X44" s="93">
        <f t="shared" si="8"/>
        <v>0</v>
      </c>
      <c r="Y44" s="94"/>
      <c r="Z44" s="94"/>
      <c r="AA44" s="93">
        <f t="shared" si="9"/>
        <v>0</v>
      </c>
      <c r="AB44" s="93">
        <f t="shared" si="22"/>
        <v>0</v>
      </c>
      <c r="AC44" s="94"/>
      <c r="AD44" s="94"/>
      <c r="AE44" s="93">
        <f t="shared" si="11"/>
        <v>0</v>
      </c>
      <c r="AF44" s="94"/>
      <c r="AG44" s="94"/>
      <c r="AH44" s="93">
        <f t="shared" si="12"/>
        <v>0</v>
      </c>
      <c r="AI44" s="94"/>
      <c r="AJ44" s="94"/>
      <c r="AK44" s="93">
        <f t="shared" si="23"/>
        <v>0</v>
      </c>
      <c r="AL44" s="94"/>
      <c r="AM44" s="94"/>
      <c r="AN44" s="41"/>
    </row>
    <row r="45" spans="1:40" ht="22.9" customHeight="1">
      <c r="B45" s="36" t="s">
        <v>22</v>
      </c>
      <c r="C45" s="36" t="s">
        <v>22</v>
      </c>
      <c r="D45" s="37"/>
      <c r="E45" s="37" t="s">
        <v>188</v>
      </c>
      <c r="F45" s="93">
        <f t="shared" si="2"/>
        <v>3.0499999999999999E-2</v>
      </c>
      <c r="G45" s="93">
        <f t="shared" si="3"/>
        <v>0.03</v>
      </c>
      <c r="H45" s="93">
        <f t="shared" si="1"/>
        <v>0.03</v>
      </c>
      <c r="I45" s="94">
        <v>0.03</v>
      </c>
      <c r="J45" s="94"/>
      <c r="K45" s="93">
        <f t="shared" si="4"/>
        <v>0</v>
      </c>
      <c r="L45" s="94"/>
      <c r="M45" s="94"/>
      <c r="N45" s="93">
        <f t="shared" si="5"/>
        <v>0</v>
      </c>
      <c r="O45" s="94"/>
      <c r="P45" s="94"/>
      <c r="Q45" s="93">
        <f t="shared" si="15"/>
        <v>0</v>
      </c>
      <c r="R45" s="93">
        <f t="shared" si="6"/>
        <v>0</v>
      </c>
      <c r="S45" s="94"/>
      <c r="T45" s="94"/>
      <c r="U45" s="93">
        <f t="shared" si="7"/>
        <v>0</v>
      </c>
      <c r="V45" s="94"/>
      <c r="W45" s="94"/>
      <c r="X45" s="93">
        <f t="shared" si="8"/>
        <v>0</v>
      </c>
      <c r="Y45" s="94"/>
      <c r="Z45" s="94"/>
      <c r="AA45" s="93">
        <f t="shared" si="9"/>
        <v>5.0000000000000001E-4</v>
      </c>
      <c r="AB45" s="93">
        <f t="shared" si="22"/>
        <v>5.0000000000000001E-4</v>
      </c>
      <c r="AC45" s="95">
        <v>5.0000000000000001E-4</v>
      </c>
      <c r="AD45" s="94"/>
      <c r="AE45" s="93">
        <f t="shared" si="11"/>
        <v>0</v>
      </c>
      <c r="AF45" s="94"/>
      <c r="AG45" s="94"/>
      <c r="AH45" s="93">
        <f t="shared" si="12"/>
        <v>0</v>
      </c>
      <c r="AI45" s="94"/>
      <c r="AJ45" s="94"/>
      <c r="AK45" s="93">
        <f t="shared" si="23"/>
        <v>0</v>
      </c>
      <c r="AL45" s="94"/>
      <c r="AM45" s="94"/>
      <c r="AN45" s="41"/>
    </row>
    <row r="46" spans="1:40" ht="22.9" customHeight="1">
      <c r="B46" s="36" t="s">
        <v>22</v>
      </c>
      <c r="C46" s="36" t="s">
        <v>22</v>
      </c>
      <c r="D46" s="37"/>
      <c r="E46" s="37" t="s">
        <v>328</v>
      </c>
      <c r="F46" s="93">
        <f t="shared" si="2"/>
        <v>198.0419</v>
      </c>
      <c r="G46" s="93">
        <f t="shared" si="3"/>
        <v>187.28190000000001</v>
      </c>
      <c r="H46" s="93">
        <f t="shared" si="1"/>
        <v>187.28190000000001</v>
      </c>
      <c r="I46" s="94">
        <v>187.28190000000001</v>
      </c>
      <c r="J46" s="94"/>
      <c r="K46" s="93">
        <f t="shared" si="4"/>
        <v>0</v>
      </c>
      <c r="L46" s="94"/>
      <c r="M46" s="94"/>
      <c r="N46" s="93">
        <f t="shared" si="5"/>
        <v>0</v>
      </c>
      <c r="O46" s="94"/>
      <c r="P46" s="94"/>
      <c r="Q46" s="93">
        <f t="shared" si="15"/>
        <v>0</v>
      </c>
      <c r="R46" s="93">
        <f t="shared" si="6"/>
        <v>0</v>
      </c>
      <c r="S46" s="94"/>
      <c r="T46" s="94"/>
      <c r="U46" s="93">
        <f t="shared" si="7"/>
        <v>0</v>
      </c>
      <c r="V46" s="94"/>
      <c r="W46" s="94"/>
      <c r="X46" s="93">
        <f t="shared" si="8"/>
        <v>0</v>
      </c>
      <c r="Y46" s="94"/>
      <c r="Z46" s="94"/>
      <c r="AA46" s="93">
        <f t="shared" si="9"/>
        <v>10.76</v>
      </c>
      <c r="AB46" s="93">
        <f t="shared" si="22"/>
        <v>10.76</v>
      </c>
      <c r="AC46" s="95">
        <v>10.76</v>
      </c>
      <c r="AD46" s="94"/>
      <c r="AE46" s="93">
        <f t="shared" si="11"/>
        <v>0</v>
      </c>
      <c r="AF46" s="94"/>
      <c r="AG46" s="94"/>
      <c r="AH46" s="93">
        <f t="shared" si="12"/>
        <v>0</v>
      </c>
      <c r="AI46" s="94"/>
      <c r="AJ46" s="94"/>
      <c r="AK46" s="93">
        <f t="shared" si="23"/>
        <v>0</v>
      </c>
      <c r="AL46" s="94"/>
      <c r="AM46" s="94"/>
      <c r="AN46" s="41"/>
    </row>
    <row r="47" spans="1:40" ht="22.9" customHeight="1">
      <c r="B47" s="36" t="s">
        <v>22</v>
      </c>
      <c r="C47" s="36" t="s">
        <v>22</v>
      </c>
      <c r="D47" s="37"/>
      <c r="E47" s="37" t="s">
        <v>330</v>
      </c>
      <c r="F47" s="93">
        <f t="shared" si="2"/>
        <v>49.529454999999999</v>
      </c>
      <c r="G47" s="93">
        <f t="shared" si="3"/>
        <v>28</v>
      </c>
      <c r="H47" s="93">
        <f t="shared" si="1"/>
        <v>28</v>
      </c>
      <c r="I47" s="93">
        <f t="shared" ref="I47:AM47" si="43">SUM(I48)</f>
        <v>28</v>
      </c>
      <c r="J47" s="93">
        <f t="shared" si="43"/>
        <v>0</v>
      </c>
      <c r="K47" s="93">
        <f t="shared" si="4"/>
        <v>0</v>
      </c>
      <c r="L47" s="93">
        <f t="shared" si="43"/>
        <v>0</v>
      </c>
      <c r="M47" s="93">
        <f t="shared" si="43"/>
        <v>0</v>
      </c>
      <c r="N47" s="93">
        <f t="shared" si="5"/>
        <v>0</v>
      </c>
      <c r="O47" s="93">
        <f t="shared" si="43"/>
        <v>0</v>
      </c>
      <c r="P47" s="93">
        <f t="shared" si="43"/>
        <v>0</v>
      </c>
      <c r="Q47" s="93">
        <f t="shared" si="15"/>
        <v>0</v>
      </c>
      <c r="R47" s="93">
        <f t="shared" si="6"/>
        <v>0</v>
      </c>
      <c r="S47" s="93">
        <f t="shared" si="43"/>
        <v>0</v>
      </c>
      <c r="T47" s="93">
        <f t="shared" si="43"/>
        <v>0</v>
      </c>
      <c r="U47" s="93">
        <f t="shared" si="7"/>
        <v>0</v>
      </c>
      <c r="V47" s="93">
        <f t="shared" si="43"/>
        <v>0</v>
      </c>
      <c r="W47" s="93">
        <f t="shared" si="43"/>
        <v>0</v>
      </c>
      <c r="X47" s="93">
        <f t="shared" si="8"/>
        <v>0</v>
      </c>
      <c r="Y47" s="93">
        <f t="shared" si="43"/>
        <v>0</v>
      </c>
      <c r="Z47" s="93">
        <f t="shared" si="43"/>
        <v>0</v>
      </c>
      <c r="AA47" s="93">
        <f t="shared" si="9"/>
        <v>21.529454999999999</v>
      </c>
      <c r="AB47" s="93">
        <f t="shared" si="22"/>
        <v>21.529454999999999</v>
      </c>
      <c r="AC47" s="93">
        <f t="shared" si="43"/>
        <v>21.529454999999999</v>
      </c>
      <c r="AD47" s="93">
        <f t="shared" si="43"/>
        <v>0</v>
      </c>
      <c r="AE47" s="93">
        <f t="shared" si="11"/>
        <v>0</v>
      </c>
      <c r="AF47" s="93">
        <f t="shared" si="43"/>
        <v>0</v>
      </c>
      <c r="AG47" s="93">
        <f t="shared" si="43"/>
        <v>0</v>
      </c>
      <c r="AH47" s="93">
        <f t="shared" si="12"/>
        <v>0</v>
      </c>
      <c r="AI47" s="93">
        <f t="shared" si="43"/>
        <v>0</v>
      </c>
      <c r="AJ47" s="93">
        <f t="shared" si="43"/>
        <v>0</v>
      </c>
      <c r="AK47" s="93">
        <f t="shared" si="23"/>
        <v>0</v>
      </c>
      <c r="AL47" s="93">
        <f t="shared" si="43"/>
        <v>0</v>
      </c>
      <c r="AM47" s="93">
        <f t="shared" si="43"/>
        <v>0</v>
      </c>
      <c r="AN47" s="41"/>
    </row>
    <row r="48" spans="1:40" ht="22.9" customHeight="1">
      <c r="A48" s="5"/>
      <c r="B48" s="36" t="s">
        <v>22</v>
      </c>
      <c r="C48" s="36" t="s">
        <v>22</v>
      </c>
      <c r="D48" s="37"/>
      <c r="E48" s="37" t="s">
        <v>332</v>
      </c>
      <c r="F48" s="93">
        <f t="shared" si="2"/>
        <v>49.529454999999999</v>
      </c>
      <c r="G48" s="93">
        <f t="shared" si="3"/>
        <v>28</v>
      </c>
      <c r="H48" s="93">
        <f t="shared" si="1"/>
        <v>28</v>
      </c>
      <c r="I48" s="94">
        <v>28</v>
      </c>
      <c r="J48" s="94"/>
      <c r="K48" s="93">
        <f t="shared" si="4"/>
        <v>0</v>
      </c>
      <c r="L48" s="94"/>
      <c r="M48" s="94"/>
      <c r="N48" s="93">
        <f t="shared" si="5"/>
        <v>0</v>
      </c>
      <c r="O48" s="94"/>
      <c r="P48" s="94"/>
      <c r="Q48" s="93">
        <f t="shared" si="15"/>
        <v>0</v>
      </c>
      <c r="R48" s="93">
        <f t="shared" si="6"/>
        <v>0</v>
      </c>
      <c r="S48" s="94"/>
      <c r="T48" s="94"/>
      <c r="U48" s="93">
        <f t="shared" si="7"/>
        <v>0</v>
      </c>
      <c r="V48" s="94"/>
      <c r="W48" s="94"/>
      <c r="X48" s="93">
        <f t="shared" si="8"/>
        <v>0</v>
      </c>
      <c r="Y48" s="94"/>
      <c r="Z48" s="94"/>
      <c r="AA48" s="93">
        <f t="shared" si="9"/>
        <v>21.529454999999999</v>
      </c>
      <c r="AB48" s="93">
        <f t="shared" si="22"/>
        <v>21.529454999999999</v>
      </c>
      <c r="AC48" s="95">
        <v>21.529454999999999</v>
      </c>
      <c r="AD48" s="94"/>
      <c r="AE48" s="93">
        <f t="shared" si="11"/>
        <v>0</v>
      </c>
      <c r="AF48" s="94"/>
      <c r="AG48" s="94"/>
      <c r="AH48" s="93">
        <f t="shared" si="12"/>
        <v>0</v>
      </c>
      <c r="AI48" s="94"/>
      <c r="AJ48" s="94"/>
      <c r="AK48" s="93">
        <f t="shared" si="23"/>
        <v>0</v>
      </c>
      <c r="AL48" s="94"/>
      <c r="AM48" s="94"/>
      <c r="AN48" s="41"/>
    </row>
    <row r="49" spans="1:40" ht="9.75" customHeight="1">
      <c r="A49" s="18"/>
      <c r="B49" s="18"/>
      <c r="C49" s="18"/>
      <c r="D49" s="40"/>
      <c r="E49" s="18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3"/>
      <c r="AL49" s="97"/>
      <c r="AM49" s="97"/>
      <c r="AN49" s="42"/>
    </row>
  </sheetData>
  <mergeCells count="27">
    <mergeCell ref="AK5:AM5"/>
    <mergeCell ref="G5:G6"/>
    <mergeCell ref="Q5:Q6"/>
    <mergeCell ref="AA5:AA6"/>
    <mergeCell ref="U5:W5"/>
    <mergeCell ref="X5:Z5"/>
    <mergeCell ref="AB5:AD5"/>
    <mergeCell ref="AE5:AG5"/>
    <mergeCell ref="AH5:AJ5"/>
    <mergeCell ref="H5:J5"/>
    <mergeCell ref="K5:M5"/>
    <mergeCell ref="N5:P5"/>
    <mergeCell ref="R5:T5"/>
    <mergeCell ref="B1:C1"/>
    <mergeCell ref="B2:AM2"/>
    <mergeCell ref="B3:E3"/>
    <mergeCell ref="AL3:AM3"/>
    <mergeCell ref="B4:E4"/>
    <mergeCell ref="G4:P4"/>
    <mergeCell ref="Q4:Z4"/>
    <mergeCell ref="AA4:AM4"/>
    <mergeCell ref="A19:A20"/>
    <mergeCell ref="A42:A44"/>
    <mergeCell ref="D5:D6"/>
    <mergeCell ref="E5:E6"/>
    <mergeCell ref="F4:F6"/>
    <mergeCell ref="B5:C5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pane ySplit="6" topLeftCell="A25" activePane="bottomLeft" state="frozen"/>
      <selection pane="bottomLeft" activeCell="H30" sqref="H30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spans="1:10" ht="16.350000000000001" customHeight="1">
      <c r="A1" s="1"/>
      <c r="B1" s="107"/>
      <c r="C1" s="107"/>
      <c r="D1" s="107"/>
      <c r="E1" s="27"/>
      <c r="F1" s="27"/>
      <c r="G1" s="111" t="s">
        <v>189</v>
      </c>
      <c r="H1" s="111"/>
      <c r="I1" s="111"/>
      <c r="J1" s="23"/>
    </row>
    <row r="2" spans="1:10" ht="22.9" customHeight="1">
      <c r="A2" s="1"/>
      <c r="B2" s="102" t="s">
        <v>190</v>
      </c>
      <c r="C2" s="102"/>
      <c r="D2" s="102"/>
      <c r="E2" s="102"/>
      <c r="F2" s="102"/>
      <c r="G2" s="102"/>
      <c r="H2" s="102"/>
      <c r="I2" s="102"/>
      <c r="J2" s="23" t="s">
        <v>2</v>
      </c>
    </row>
    <row r="3" spans="1:10" ht="19.5" customHeight="1">
      <c r="A3" s="3"/>
      <c r="B3" s="103" t="s">
        <v>4</v>
      </c>
      <c r="C3" s="103"/>
      <c r="D3" s="103"/>
      <c r="E3" s="103"/>
      <c r="F3" s="103"/>
      <c r="G3" s="3"/>
      <c r="H3" s="43"/>
      <c r="I3" s="31" t="s">
        <v>5</v>
      </c>
      <c r="J3" s="23"/>
    </row>
    <row r="4" spans="1:10" ht="24.4" customHeight="1">
      <c r="A4" s="33"/>
      <c r="B4" s="106" t="s">
        <v>8</v>
      </c>
      <c r="C4" s="106"/>
      <c r="D4" s="106"/>
      <c r="E4" s="106"/>
      <c r="F4" s="106"/>
      <c r="G4" s="106" t="s">
        <v>58</v>
      </c>
      <c r="H4" s="104" t="s">
        <v>141</v>
      </c>
      <c r="I4" s="104" t="s">
        <v>143</v>
      </c>
      <c r="J4" s="41"/>
    </row>
    <row r="5" spans="1:10" ht="24.4" customHeight="1">
      <c r="A5" s="33"/>
      <c r="B5" s="106" t="s">
        <v>79</v>
      </c>
      <c r="C5" s="106"/>
      <c r="D5" s="106"/>
      <c r="E5" s="106" t="s">
        <v>69</v>
      </c>
      <c r="F5" s="106" t="s">
        <v>70</v>
      </c>
      <c r="G5" s="106"/>
      <c r="H5" s="104"/>
      <c r="I5" s="104"/>
      <c r="J5" s="41"/>
    </row>
    <row r="6" spans="1:10" ht="24.4" customHeight="1">
      <c r="A6" s="7"/>
      <c r="B6" s="6" t="s">
        <v>80</v>
      </c>
      <c r="C6" s="6" t="s">
        <v>81</v>
      </c>
      <c r="D6" s="6" t="s">
        <v>82</v>
      </c>
      <c r="E6" s="106"/>
      <c r="F6" s="106"/>
      <c r="G6" s="106"/>
      <c r="H6" s="104"/>
      <c r="I6" s="104"/>
      <c r="J6" s="24"/>
    </row>
    <row r="7" spans="1:10" ht="22.9" customHeight="1">
      <c r="A7" s="8"/>
      <c r="B7" s="9"/>
      <c r="C7" s="9"/>
      <c r="D7" s="9"/>
      <c r="E7" s="9"/>
      <c r="F7" s="9" t="s">
        <v>71</v>
      </c>
      <c r="G7" s="29">
        <f t="shared" ref="G7:I8" si="0">G8</f>
        <v>1007.9979271000001</v>
      </c>
      <c r="H7" s="29">
        <f t="shared" si="0"/>
        <v>808.93825009999989</v>
      </c>
      <c r="I7" s="29">
        <f t="shared" si="0"/>
        <v>199.05967700000002</v>
      </c>
      <c r="J7" s="25"/>
    </row>
    <row r="8" spans="1:10" ht="22.9" customHeight="1">
      <c r="A8" s="7"/>
      <c r="B8" s="12"/>
      <c r="C8" s="12"/>
      <c r="D8" s="12"/>
      <c r="E8" s="12"/>
      <c r="F8" s="12" t="s">
        <v>22</v>
      </c>
      <c r="G8" s="15">
        <f t="shared" si="0"/>
        <v>1007.9979271000001</v>
      </c>
      <c r="H8" s="15">
        <f t="shared" si="0"/>
        <v>808.93825009999989</v>
      </c>
      <c r="I8" s="15">
        <f t="shared" si="0"/>
        <v>199.05967700000002</v>
      </c>
      <c r="J8" s="23"/>
    </row>
    <row r="9" spans="1:10" ht="22.9" customHeight="1">
      <c r="A9" s="7"/>
      <c r="B9" s="12"/>
      <c r="C9" s="12"/>
      <c r="D9" s="12"/>
      <c r="E9" s="12"/>
      <c r="F9" s="12" t="s">
        <v>321</v>
      </c>
      <c r="G9" s="15">
        <f>SUM(G10:G31)</f>
        <v>1007.9979271000001</v>
      </c>
      <c r="H9" s="15">
        <f>SUM(H10:H31)</f>
        <v>808.93825009999989</v>
      </c>
      <c r="I9" s="15">
        <f>SUM(I10:I31)</f>
        <v>199.05967700000002</v>
      </c>
      <c r="J9" s="23"/>
    </row>
    <row r="10" spans="1:10" ht="22.9" customHeight="1">
      <c r="A10" s="105"/>
      <c r="B10" s="12" t="s">
        <v>83</v>
      </c>
      <c r="C10" s="12" t="s">
        <v>85</v>
      </c>
      <c r="D10" s="12" t="s">
        <v>85</v>
      </c>
      <c r="E10" s="12">
        <v>519001</v>
      </c>
      <c r="F10" s="12" t="s">
        <v>293</v>
      </c>
      <c r="G10" s="15">
        <f>H10+I10</f>
        <v>1.0536000000000001</v>
      </c>
      <c r="H10" s="17">
        <v>0</v>
      </c>
      <c r="I10" s="17">
        <v>1.0536000000000001</v>
      </c>
      <c r="J10" s="24"/>
    </row>
    <row r="11" spans="1:10" ht="22.9" customHeight="1">
      <c r="A11" s="105"/>
      <c r="B11" s="12" t="s">
        <v>83</v>
      </c>
      <c r="C11" s="12" t="s">
        <v>84</v>
      </c>
      <c r="D11" s="12" t="s">
        <v>85</v>
      </c>
      <c r="E11" s="12">
        <v>519001</v>
      </c>
      <c r="F11" s="12" t="s">
        <v>293</v>
      </c>
      <c r="G11" s="15">
        <f t="shared" ref="G11:G31" si="1">H11+I11</f>
        <v>368.03916289999995</v>
      </c>
      <c r="H11" s="17">
        <v>348.40249089999998</v>
      </c>
      <c r="I11" s="17">
        <v>19.636672000000001</v>
      </c>
      <c r="J11" s="24"/>
    </row>
    <row r="12" spans="1:10" ht="22.9" customHeight="1">
      <c r="A12" s="105"/>
      <c r="B12" s="12" t="s">
        <v>83</v>
      </c>
      <c r="C12" s="12" t="s">
        <v>84</v>
      </c>
      <c r="D12" s="12" t="s">
        <v>90</v>
      </c>
      <c r="E12" s="12">
        <v>519001</v>
      </c>
      <c r="F12" s="12" t="s">
        <v>294</v>
      </c>
      <c r="G12" s="15">
        <f t="shared" si="1"/>
        <v>0.71074999999999999</v>
      </c>
      <c r="H12" s="17"/>
      <c r="I12" s="17">
        <v>0.71074999999999999</v>
      </c>
      <c r="J12" s="24"/>
    </row>
    <row r="13" spans="1:10" ht="22.9" customHeight="1">
      <c r="A13" s="105"/>
      <c r="B13" s="12" t="s">
        <v>83</v>
      </c>
      <c r="C13" s="12" t="s">
        <v>295</v>
      </c>
      <c r="D13" s="12" t="s">
        <v>86</v>
      </c>
      <c r="E13" s="12">
        <v>519001</v>
      </c>
      <c r="F13" s="12" t="s">
        <v>296</v>
      </c>
      <c r="G13" s="15">
        <f t="shared" si="1"/>
        <v>0.6</v>
      </c>
      <c r="H13" s="17"/>
      <c r="I13" s="17">
        <v>0.6</v>
      </c>
      <c r="J13" s="24"/>
    </row>
    <row r="14" spans="1:10" ht="22.9" customHeight="1">
      <c r="A14" s="105"/>
      <c r="B14" s="12" t="s">
        <v>83</v>
      </c>
      <c r="C14" s="12" t="s">
        <v>297</v>
      </c>
      <c r="D14" s="12" t="s">
        <v>85</v>
      </c>
      <c r="E14" s="12">
        <v>519001</v>
      </c>
      <c r="F14" s="12" t="s">
        <v>293</v>
      </c>
      <c r="G14" s="15">
        <f t="shared" si="1"/>
        <v>3.4632000000000001</v>
      </c>
      <c r="H14" s="17"/>
      <c r="I14" s="17">
        <v>3.4632000000000001</v>
      </c>
      <c r="J14" s="24"/>
    </row>
    <row r="15" spans="1:10" ht="22.9" customHeight="1">
      <c r="A15" s="105"/>
      <c r="B15" s="12" t="s">
        <v>83</v>
      </c>
      <c r="C15" s="12" t="s">
        <v>89</v>
      </c>
      <c r="D15" s="12" t="s">
        <v>90</v>
      </c>
      <c r="E15" s="12">
        <v>519001</v>
      </c>
      <c r="F15" s="12" t="s">
        <v>294</v>
      </c>
      <c r="G15" s="15">
        <f t="shared" si="1"/>
        <v>6</v>
      </c>
      <c r="H15" s="17">
        <v>6</v>
      </c>
      <c r="I15" s="17">
        <v>0</v>
      </c>
      <c r="J15" s="24"/>
    </row>
    <row r="16" spans="1:10" ht="22.9" customHeight="1">
      <c r="A16" s="105"/>
      <c r="B16" s="12" t="s">
        <v>83</v>
      </c>
      <c r="C16" s="12" t="s">
        <v>87</v>
      </c>
      <c r="D16" s="12" t="s">
        <v>88</v>
      </c>
      <c r="E16" s="12">
        <v>519001</v>
      </c>
      <c r="F16" s="12" t="s">
        <v>298</v>
      </c>
      <c r="G16" s="15">
        <f t="shared" si="1"/>
        <v>6.0181480000000001</v>
      </c>
      <c r="H16" s="17">
        <v>5.2944000000000004</v>
      </c>
      <c r="I16" s="17">
        <v>0.72374799999999995</v>
      </c>
      <c r="J16" s="24"/>
    </row>
    <row r="17" spans="1:10" ht="22.9" customHeight="1">
      <c r="A17" s="105"/>
      <c r="B17" s="12" t="s">
        <v>299</v>
      </c>
      <c r="C17" s="12" t="s">
        <v>85</v>
      </c>
      <c r="D17" s="12" t="s">
        <v>88</v>
      </c>
      <c r="E17" s="12">
        <v>519001</v>
      </c>
      <c r="F17" s="12" t="s">
        <v>300</v>
      </c>
      <c r="G17" s="15">
        <f t="shared" si="1"/>
        <v>0.79104300000000005</v>
      </c>
      <c r="H17" s="17"/>
      <c r="I17" s="17">
        <v>0.79104300000000005</v>
      </c>
      <c r="J17" s="24"/>
    </row>
    <row r="18" spans="1:10" ht="22.9" customHeight="1">
      <c r="A18" s="105"/>
      <c r="B18" s="12" t="s">
        <v>91</v>
      </c>
      <c r="C18" s="12" t="s">
        <v>85</v>
      </c>
      <c r="D18" s="12" t="s">
        <v>88</v>
      </c>
      <c r="E18" s="12">
        <v>519001</v>
      </c>
      <c r="F18" s="12" t="s">
        <v>301</v>
      </c>
      <c r="G18" s="15">
        <f t="shared" si="1"/>
        <v>66.003145199999992</v>
      </c>
      <c r="H18" s="17">
        <v>58.414495199999998</v>
      </c>
      <c r="I18" s="17">
        <v>7.5886500000000003</v>
      </c>
      <c r="J18" s="24"/>
    </row>
    <row r="19" spans="1:10" ht="22.9" customHeight="1">
      <c r="A19" s="105"/>
      <c r="B19" s="12" t="s">
        <v>91</v>
      </c>
      <c r="C19" s="12" t="s">
        <v>92</v>
      </c>
      <c r="D19" s="12" t="s">
        <v>92</v>
      </c>
      <c r="E19" s="12">
        <v>519001</v>
      </c>
      <c r="F19" s="12" t="s">
        <v>302</v>
      </c>
      <c r="G19" s="15">
        <f t="shared" si="1"/>
        <v>51.910499999999999</v>
      </c>
      <c r="H19" s="17">
        <v>46.464427999999998</v>
      </c>
      <c r="I19" s="17">
        <v>5.446072</v>
      </c>
      <c r="J19" s="24"/>
    </row>
    <row r="20" spans="1:10" ht="22.9" customHeight="1">
      <c r="A20" s="18"/>
      <c r="B20" s="12" t="s">
        <v>93</v>
      </c>
      <c r="C20" s="12" t="s">
        <v>94</v>
      </c>
      <c r="D20" s="12" t="s">
        <v>85</v>
      </c>
      <c r="E20" s="12">
        <v>519001</v>
      </c>
      <c r="F20" s="12" t="s">
        <v>303</v>
      </c>
      <c r="G20" s="15">
        <f t="shared" si="1"/>
        <v>23.232240000000001</v>
      </c>
      <c r="H20" s="17">
        <v>23.232240000000001</v>
      </c>
      <c r="I20" s="17">
        <v>0</v>
      </c>
      <c r="J20" s="24"/>
    </row>
    <row r="21" spans="1:10" ht="22.9" customHeight="1">
      <c r="B21" s="12" t="s">
        <v>93</v>
      </c>
      <c r="C21" s="12" t="s">
        <v>95</v>
      </c>
      <c r="D21" s="12" t="s">
        <v>85</v>
      </c>
      <c r="E21" s="12">
        <v>519001</v>
      </c>
      <c r="F21" s="12" t="s">
        <v>304</v>
      </c>
      <c r="G21" s="15">
        <f t="shared" si="1"/>
        <v>1.08</v>
      </c>
      <c r="H21" s="17">
        <v>1.08</v>
      </c>
      <c r="I21" s="17">
        <v>0</v>
      </c>
      <c r="J21" s="24"/>
    </row>
    <row r="22" spans="1:10" ht="22.9" customHeight="1">
      <c r="B22" s="12" t="s">
        <v>305</v>
      </c>
      <c r="C22" s="12" t="s">
        <v>84</v>
      </c>
      <c r="D22" s="12" t="s">
        <v>90</v>
      </c>
      <c r="E22" s="12">
        <v>519001</v>
      </c>
      <c r="F22" s="12" t="s">
        <v>306</v>
      </c>
      <c r="G22" s="15">
        <f t="shared" si="1"/>
        <v>6.67</v>
      </c>
      <c r="H22" s="17"/>
      <c r="I22" s="17">
        <v>6.67</v>
      </c>
      <c r="J22" s="24"/>
    </row>
    <row r="23" spans="1:10" ht="22.9" customHeight="1">
      <c r="B23" s="12" t="s">
        <v>305</v>
      </c>
      <c r="C23" s="12" t="s">
        <v>307</v>
      </c>
      <c r="D23" s="12" t="s">
        <v>90</v>
      </c>
      <c r="E23" s="12">
        <v>519001</v>
      </c>
      <c r="F23" s="12" t="s">
        <v>308</v>
      </c>
      <c r="G23" s="15">
        <f t="shared" si="1"/>
        <v>0.1</v>
      </c>
      <c r="H23" s="17"/>
      <c r="I23" s="17">
        <v>0.1</v>
      </c>
      <c r="J23" s="24"/>
    </row>
    <row r="24" spans="1:10" ht="22.9" customHeight="1">
      <c r="B24" s="12" t="s">
        <v>309</v>
      </c>
      <c r="C24" s="12" t="s">
        <v>92</v>
      </c>
      <c r="D24" s="12" t="s">
        <v>85</v>
      </c>
      <c r="E24" s="12">
        <v>519001</v>
      </c>
      <c r="F24" s="12" t="s">
        <v>310</v>
      </c>
      <c r="G24" s="15">
        <f t="shared" si="1"/>
        <v>0.95878699999999994</v>
      </c>
      <c r="H24" s="17"/>
      <c r="I24" s="17">
        <v>0.95878699999999994</v>
      </c>
      <c r="J24" s="24"/>
    </row>
    <row r="25" spans="1:10" ht="22.9" customHeight="1">
      <c r="B25" s="12" t="s">
        <v>96</v>
      </c>
      <c r="C25" s="12" t="s">
        <v>85</v>
      </c>
      <c r="D25" s="12" t="s">
        <v>307</v>
      </c>
      <c r="E25" s="12">
        <v>519001</v>
      </c>
      <c r="F25" s="12" t="s">
        <v>296</v>
      </c>
      <c r="G25" s="15">
        <f t="shared" si="1"/>
        <v>2.2723</v>
      </c>
      <c r="H25" s="17"/>
      <c r="I25" s="17">
        <v>2.2723</v>
      </c>
      <c r="J25" s="24"/>
    </row>
    <row r="26" spans="1:10" ht="22.9" customHeight="1">
      <c r="B26" s="12" t="s">
        <v>96</v>
      </c>
      <c r="C26" s="12" t="s">
        <v>85</v>
      </c>
      <c r="D26" s="12" t="s">
        <v>311</v>
      </c>
      <c r="E26" s="12">
        <v>519001</v>
      </c>
      <c r="F26" s="12" t="s">
        <v>312</v>
      </c>
      <c r="G26" s="15">
        <f t="shared" si="1"/>
        <v>1.7614000000000001</v>
      </c>
      <c r="H26" s="17"/>
      <c r="I26" s="17">
        <v>1.7614000000000001</v>
      </c>
      <c r="J26" s="24"/>
    </row>
    <row r="27" spans="1:10" ht="22.9" customHeight="1">
      <c r="B27" s="12" t="s">
        <v>96</v>
      </c>
      <c r="C27" s="12" t="s">
        <v>84</v>
      </c>
      <c r="D27" s="12" t="s">
        <v>88</v>
      </c>
      <c r="E27" s="12">
        <v>519001</v>
      </c>
      <c r="F27" s="12" t="s">
        <v>313</v>
      </c>
      <c r="G27" s="15">
        <f t="shared" si="1"/>
        <v>0.75</v>
      </c>
      <c r="H27" s="17"/>
      <c r="I27" s="17">
        <v>0.75</v>
      </c>
      <c r="J27" s="24"/>
    </row>
    <row r="28" spans="1:10" ht="22.9" customHeight="1">
      <c r="B28" s="12" t="s">
        <v>96</v>
      </c>
      <c r="C28" s="12" t="s">
        <v>97</v>
      </c>
      <c r="D28" s="12" t="s">
        <v>92</v>
      </c>
      <c r="E28" s="12">
        <v>519001</v>
      </c>
      <c r="F28" s="12" t="s">
        <v>314</v>
      </c>
      <c r="G28" s="15">
        <f t="shared" si="1"/>
        <v>358.73535500000003</v>
      </c>
      <c r="H28" s="17">
        <v>267.20190000000002</v>
      </c>
      <c r="I28" s="17">
        <v>91.533455000000004</v>
      </c>
      <c r="J28" s="24"/>
    </row>
    <row r="29" spans="1:10" ht="22.9" customHeight="1">
      <c r="B29" s="12" t="s">
        <v>96</v>
      </c>
      <c r="C29" s="12" t="s">
        <v>97</v>
      </c>
      <c r="D29" s="12" t="s">
        <v>88</v>
      </c>
      <c r="E29" s="12">
        <v>519001</v>
      </c>
      <c r="F29" s="12" t="s">
        <v>315</v>
      </c>
      <c r="G29" s="15">
        <f t="shared" si="1"/>
        <v>53</v>
      </c>
      <c r="H29" s="17">
        <v>18</v>
      </c>
      <c r="I29" s="17">
        <v>35</v>
      </c>
      <c r="J29" s="24"/>
    </row>
    <row r="30" spans="1:10" ht="22.9" customHeight="1">
      <c r="B30" s="12" t="s">
        <v>98</v>
      </c>
      <c r="C30" s="12" t="s">
        <v>90</v>
      </c>
      <c r="D30" s="12" t="s">
        <v>85</v>
      </c>
      <c r="E30" s="12">
        <v>519001</v>
      </c>
      <c r="F30" s="12" t="s">
        <v>316</v>
      </c>
      <c r="G30" s="15">
        <f t="shared" si="1"/>
        <v>34.848295999999998</v>
      </c>
      <c r="H30" s="17">
        <v>34.848295999999998</v>
      </c>
      <c r="I30" s="17"/>
      <c r="J30" s="24"/>
    </row>
    <row r="31" spans="1:10" ht="22.9" customHeight="1">
      <c r="B31" s="12" t="s">
        <v>317</v>
      </c>
      <c r="C31" s="12" t="s">
        <v>97</v>
      </c>
      <c r="D31" s="12" t="s">
        <v>88</v>
      </c>
      <c r="E31" s="12">
        <v>519001</v>
      </c>
      <c r="F31" s="12" t="s">
        <v>322</v>
      </c>
      <c r="G31" s="15">
        <f t="shared" si="1"/>
        <v>20</v>
      </c>
      <c r="H31" s="17"/>
      <c r="I31" s="17">
        <v>20</v>
      </c>
      <c r="J31" s="24"/>
    </row>
  </sheetData>
  <mergeCells count="12">
    <mergeCell ref="A10:A19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Normal="100" workbookViewId="0">
      <pane ySplit="6" topLeftCell="A7" activePane="bottomLeft" state="frozen"/>
      <selection pane="bottomLeft" activeCell="H42" sqref="H42"/>
    </sheetView>
  </sheetViews>
  <sheetFormatPr defaultColWidth="10" defaultRowHeight="13.5"/>
  <cols>
    <col min="1" max="1" width="1.5" customWidth="1"/>
    <col min="2" max="2" width="6.125" customWidth="1"/>
    <col min="3" max="3" width="6.125" style="75" customWidth="1"/>
    <col min="4" max="4" width="16.375" customWidth="1"/>
    <col min="5" max="5" width="41" customWidth="1"/>
    <col min="6" max="8" width="16.375" style="73" customWidth="1"/>
    <col min="9" max="9" width="1.5" customWidth="1"/>
  </cols>
  <sheetData>
    <row r="1" spans="1:9" ht="16.350000000000001" customHeight="1">
      <c r="A1" s="2"/>
      <c r="B1" s="107"/>
      <c r="C1" s="107"/>
      <c r="D1" s="27"/>
      <c r="E1" s="27"/>
      <c r="F1" s="68"/>
      <c r="G1" s="68"/>
      <c r="H1" s="81" t="s">
        <v>191</v>
      </c>
      <c r="I1" s="41"/>
    </row>
    <row r="2" spans="1:9" ht="22.9" customHeight="1">
      <c r="A2" s="1"/>
      <c r="B2" s="102" t="s">
        <v>192</v>
      </c>
      <c r="C2" s="102"/>
      <c r="D2" s="102"/>
      <c r="E2" s="102"/>
      <c r="F2" s="102"/>
      <c r="G2" s="102"/>
      <c r="H2" s="102"/>
      <c r="I2" s="41"/>
    </row>
    <row r="3" spans="1:9" ht="19.5" customHeight="1">
      <c r="A3" s="3"/>
      <c r="B3" s="103" t="s">
        <v>4</v>
      </c>
      <c r="C3" s="103"/>
      <c r="D3" s="103"/>
      <c r="E3" s="103"/>
      <c r="G3" s="69"/>
      <c r="H3" s="70" t="s">
        <v>5</v>
      </c>
      <c r="I3" s="41"/>
    </row>
    <row r="4" spans="1:9" ht="24.4" customHeight="1">
      <c r="A4" s="5"/>
      <c r="B4" s="100" t="s">
        <v>8</v>
      </c>
      <c r="C4" s="100"/>
      <c r="D4" s="100"/>
      <c r="E4" s="100"/>
      <c r="F4" s="112" t="s">
        <v>75</v>
      </c>
      <c r="G4" s="112"/>
      <c r="H4" s="112"/>
      <c r="I4" s="41"/>
    </row>
    <row r="5" spans="1:9" ht="24.4" customHeight="1">
      <c r="A5" s="5"/>
      <c r="B5" s="100" t="s">
        <v>79</v>
      </c>
      <c r="C5" s="100"/>
      <c r="D5" s="100" t="s">
        <v>69</v>
      </c>
      <c r="E5" s="100" t="s">
        <v>70</v>
      </c>
      <c r="F5" s="112" t="s">
        <v>58</v>
      </c>
      <c r="G5" s="112" t="s">
        <v>193</v>
      </c>
      <c r="H5" s="112" t="s">
        <v>194</v>
      </c>
      <c r="I5" s="41"/>
    </row>
    <row r="6" spans="1:9" ht="24.4" customHeight="1">
      <c r="A6" s="33"/>
      <c r="B6" s="32" t="s">
        <v>80</v>
      </c>
      <c r="C6" s="78" t="s">
        <v>81</v>
      </c>
      <c r="D6" s="100"/>
      <c r="E6" s="100"/>
      <c r="F6" s="112"/>
      <c r="G6" s="112"/>
      <c r="H6" s="112"/>
      <c r="I6" s="41"/>
    </row>
    <row r="7" spans="1:9" ht="22.9" customHeight="1">
      <c r="A7" s="5"/>
      <c r="B7" s="34"/>
      <c r="C7" s="79"/>
      <c r="D7" s="34"/>
      <c r="E7" s="9" t="s">
        <v>71</v>
      </c>
      <c r="F7" s="71">
        <f>F8</f>
        <v>979.55844000000013</v>
      </c>
      <c r="G7" s="71">
        <f t="shared" ref="F7:H8" si="0">G8</f>
        <v>651.618785</v>
      </c>
      <c r="H7" s="71">
        <f t="shared" si="0"/>
        <v>327.93965500000002</v>
      </c>
      <c r="I7" s="41"/>
    </row>
    <row r="8" spans="1:9" ht="22.9" customHeight="1">
      <c r="A8" s="5"/>
      <c r="B8" s="36" t="s">
        <v>22</v>
      </c>
      <c r="C8" s="80" t="s">
        <v>22</v>
      </c>
      <c r="D8" s="37"/>
      <c r="E8" s="37" t="s">
        <v>22</v>
      </c>
      <c r="F8" s="72">
        <f t="shared" si="0"/>
        <v>979.55844000000013</v>
      </c>
      <c r="G8" s="72">
        <f t="shared" si="0"/>
        <v>651.618785</v>
      </c>
      <c r="H8" s="72">
        <f t="shared" si="0"/>
        <v>327.93965500000002</v>
      </c>
      <c r="I8" s="39"/>
    </row>
    <row r="9" spans="1:9" ht="22.9" customHeight="1">
      <c r="A9" s="5"/>
      <c r="B9" s="36" t="s">
        <v>22</v>
      </c>
      <c r="C9" s="80" t="s">
        <v>22</v>
      </c>
      <c r="D9" s="37" t="s">
        <v>72</v>
      </c>
      <c r="E9" s="37" t="s">
        <v>323</v>
      </c>
      <c r="F9" s="72">
        <f>F10+F22+F46+F39</f>
        <v>979.55844000000013</v>
      </c>
      <c r="G9" s="72">
        <f>G10+G22+G39</f>
        <v>651.618785</v>
      </c>
      <c r="H9" s="72">
        <f>H10+H22+H39+H46</f>
        <v>327.93965500000002</v>
      </c>
      <c r="I9" s="41"/>
    </row>
    <row r="10" spans="1:9" ht="22.9" customHeight="1">
      <c r="A10" s="5"/>
      <c r="B10" s="36" t="s">
        <v>22</v>
      </c>
      <c r="C10" s="80" t="s">
        <v>22</v>
      </c>
      <c r="D10" s="37" t="s">
        <v>195</v>
      </c>
      <c r="E10" s="37" t="s">
        <v>196</v>
      </c>
      <c r="F10" s="72">
        <f>G10+H10</f>
        <v>431.00613700000002</v>
      </c>
      <c r="G10" s="72">
        <f>SUM(G11:G13,G15:G18,G21)</f>
        <v>431.00613700000002</v>
      </c>
      <c r="H10" s="72">
        <f>SUM(H11:H13,H15:H18,H21)</f>
        <v>0</v>
      </c>
      <c r="I10" s="41"/>
    </row>
    <row r="11" spans="1:9" ht="22.9" customHeight="1">
      <c r="A11" s="5"/>
      <c r="B11" s="36" t="s">
        <v>153</v>
      </c>
      <c r="C11" s="80" t="s">
        <v>197</v>
      </c>
      <c r="D11" s="37" t="s">
        <v>198</v>
      </c>
      <c r="E11" s="37" t="s">
        <v>199</v>
      </c>
      <c r="F11" s="72">
        <f t="shared" ref="F11:F44" si="1">G11+H11</f>
        <v>151.66261299999999</v>
      </c>
      <c r="G11" s="66">
        <v>151.66261299999999</v>
      </c>
      <c r="H11" s="66"/>
      <c r="I11" s="41"/>
    </row>
    <row r="12" spans="1:9" ht="22.9" customHeight="1">
      <c r="B12" s="36" t="s">
        <v>153</v>
      </c>
      <c r="C12" s="80" t="s">
        <v>200</v>
      </c>
      <c r="D12" s="37" t="s">
        <v>201</v>
      </c>
      <c r="E12" s="37" t="s">
        <v>202</v>
      </c>
      <c r="F12" s="72">
        <f t="shared" si="1"/>
        <v>90.416399999999996</v>
      </c>
      <c r="G12" s="66">
        <v>90.416399999999996</v>
      </c>
      <c r="H12" s="66"/>
      <c r="I12" s="41"/>
    </row>
    <row r="13" spans="1:9" ht="22.9" customHeight="1">
      <c r="B13" s="36" t="s">
        <v>153</v>
      </c>
      <c r="C13" s="80" t="s">
        <v>154</v>
      </c>
      <c r="D13" s="37" t="s">
        <v>203</v>
      </c>
      <c r="E13" s="37" t="s">
        <v>204</v>
      </c>
      <c r="F13" s="72">
        <f t="shared" si="1"/>
        <v>11.9277</v>
      </c>
      <c r="G13" s="72">
        <f>G14</f>
        <v>11.9277</v>
      </c>
      <c r="H13" s="72">
        <f>H14</f>
        <v>0</v>
      </c>
      <c r="I13" s="41"/>
    </row>
    <row r="14" spans="1:9" ht="22.9" customHeight="1">
      <c r="A14" s="5"/>
      <c r="B14" s="36" t="s">
        <v>153</v>
      </c>
      <c r="C14" s="80" t="s">
        <v>154</v>
      </c>
      <c r="D14" s="37" t="s">
        <v>205</v>
      </c>
      <c r="E14" s="37" t="s">
        <v>206</v>
      </c>
      <c r="F14" s="72">
        <f t="shared" si="1"/>
        <v>11.9277</v>
      </c>
      <c r="G14" s="66">
        <v>11.9277</v>
      </c>
      <c r="H14" s="66"/>
      <c r="I14" s="41"/>
    </row>
    <row r="15" spans="1:9" ht="22.9" customHeight="1">
      <c r="B15" s="36" t="s">
        <v>153</v>
      </c>
      <c r="C15" s="80" t="s">
        <v>207</v>
      </c>
      <c r="D15" s="37" t="s">
        <v>208</v>
      </c>
      <c r="E15" s="37" t="s">
        <v>209</v>
      </c>
      <c r="F15" s="72">
        <f t="shared" si="1"/>
        <v>63.972850000000001</v>
      </c>
      <c r="G15" s="66">
        <v>63.972850000000001</v>
      </c>
      <c r="H15" s="66"/>
      <c r="I15" s="41"/>
    </row>
    <row r="16" spans="1:9" ht="22.9" customHeight="1">
      <c r="B16" s="36" t="s">
        <v>153</v>
      </c>
      <c r="C16" s="80" t="s">
        <v>210</v>
      </c>
      <c r="D16" s="37" t="s">
        <v>211</v>
      </c>
      <c r="E16" s="37" t="s">
        <v>212</v>
      </c>
      <c r="F16" s="72">
        <f t="shared" si="1"/>
        <v>51.910471999999999</v>
      </c>
      <c r="G16" s="66">
        <v>51.910471999999999</v>
      </c>
      <c r="H16" s="66"/>
      <c r="I16" s="41"/>
    </row>
    <row r="17" spans="1:9" ht="22.9" customHeight="1">
      <c r="B17" s="36" t="s">
        <v>153</v>
      </c>
      <c r="C17" s="80" t="s">
        <v>213</v>
      </c>
      <c r="D17" s="37" t="s">
        <v>214</v>
      </c>
      <c r="E17" s="37" t="s">
        <v>215</v>
      </c>
      <c r="F17" s="72">
        <f t="shared" si="1"/>
        <v>23.232299999999999</v>
      </c>
      <c r="G17" s="66">
        <v>23.232299999999999</v>
      </c>
      <c r="H17" s="66"/>
      <c r="I17" s="41"/>
    </row>
    <row r="18" spans="1:9" ht="22.9" customHeight="1">
      <c r="B18" s="36" t="s">
        <v>153</v>
      </c>
      <c r="C18" s="80" t="s">
        <v>160</v>
      </c>
      <c r="D18" s="37" t="s">
        <v>216</v>
      </c>
      <c r="E18" s="37" t="s">
        <v>217</v>
      </c>
      <c r="F18" s="72">
        <f t="shared" si="1"/>
        <v>3.0355020000000001</v>
      </c>
      <c r="G18" s="72">
        <f>SUM(G19:G20)</f>
        <v>3.0355020000000001</v>
      </c>
      <c r="H18" s="72">
        <f>SUM(H19:H20)</f>
        <v>0</v>
      </c>
      <c r="I18" s="41"/>
    </row>
    <row r="19" spans="1:9" ht="22.9" customHeight="1">
      <c r="A19" s="101"/>
      <c r="B19" s="36" t="s">
        <v>153</v>
      </c>
      <c r="C19" s="80" t="s">
        <v>160</v>
      </c>
      <c r="D19" s="37" t="s">
        <v>218</v>
      </c>
      <c r="E19" s="37" t="s">
        <v>219</v>
      </c>
      <c r="F19" s="72">
        <f t="shared" si="1"/>
        <v>0.88349999999999995</v>
      </c>
      <c r="G19" s="66">
        <v>0.88349999999999995</v>
      </c>
      <c r="H19" s="66"/>
      <c r="I19" s="41"/>
    </row>
    <row r="20" spans="1:9" ht="22.9" customHeight="1">
      <c r="A20" s="101"/>
      <c r="B20" s="36" t="s">
        <v>153</v>
      </c>
      <c r="C20" s="80" t="s">
        <v>160</v>
      </c>
      <c r="D20" s="37" t="s">
        <v>220</v>
      </c>
      <c r="E20" s="37" t="s">
        <v>221</v>
      </c>
      <c r="F20" s="72">
        <f t="shared" si="1"/>
        <v>2.152002</v>
      </c>
      <c r="G20" s="66">
        <v>2.152002</v>
      </c>
      <c r="H20" s="66"/>
      <c r="I20" s="41"/>
    </row>
    <row r="21" spans="1:9" ht="22.9" customHeight="1">
      <c r="B21" s="36" t="s">
        <v>153</v>
      </c>
      <c r="C21" s="80" t="s">
        <v>222</v>
      </c>
      <c r="D21" s="37" t="s">
        <v>223</v>
      </c>
      <c r="E21" s="37" t="s">
        <v>224</v>
      </c>
      <c r="F21" s="72">
        <f t="shared" si="1"/>
        <v>34.848300000000002</v>
      </c>
      <c r="G21" s="66">
        <v>34.848300000000002</v>
      </c>
      <c r="H21" s="66"/>
      <c r="I21" s="41"/>
    </row>
    <row r="22" spans="1:9" ht="22.9" customHeight="1">
      <c r="B22" s="36" t="s">
        <v>22</v>
      </c>
      <c r="C22" s="80" t="s">
        <v>22</v>
      </c>
      <c r="D22" s="37" t="s">
        <v>225</v>
      </c>
      <c r="E22" s="37" t="s">
        <v>226</v>
      </c>
      <c r="F22" s="72">
        <f t="shared" si="1"/>
        <v>278.41020000000003</v>
      </c>
      <c r="G22" s="72">
        <f>SUM(G23:G36)</f>
        <v>0</v>
      </c>
      <c r="H22" s="72">
        <f>SUM(H23:H36,H38)</f>
        <v>278.41020000000003</v>
      </c>
      <c r="I22" s="41"/>
    </row>
    <row r="23" spans="1:9" ht="22.9" customHeight="1">
      <c r="A23" s="5"/>
      <c r="B23" s="36" t="s">
        <v>177</v>
      </c>
      <c r="C23" s="80" t="s">
        <v>197</v>
      </c>
      <c r="D23" s="37" t="s">
        <v>227</v>
      </c>
      <c r="E23" s="37" t="s">
        <v>228</v>
      </c>
      <c r="F23" s="72">
        <f t="shared" ref="F23:F35" si="2">G23+H23</f>
        <v>27.2</v>
      </c>
      <c r="G23" s="66"/>
      <c r="H23" s="66">
        <v>27.2</v>
      </c>
      <c r="I23" s="41"/>
    </row>
    <row r="24" spans="1:9" ht="22.9" customHeight="1">
      <c r="B24" s="36" t="s">
        <v>177</v>
      </c>
      <c r="C24" s="80" t="s">
        <v>200</v>
      </c>
      <c r="D24" s="37" t="s">
        <v>229</v>
      </c>
      <c r="E24" s="37" t="s">
        <v>230</v>
      </c>
      <c r="F24" s="72">
        <f t="shared" si="2"/>
        <v>0</v>
      </c>
      <c r="G24" s="66"/>
      <c r="H24" s="66">
        <v>0</v>
      </c>
      <c r="I24" s="41"/>
    </row>
    <row r="25" spans="1:9" ht="22.9" customHeight="1">
      <c r="B25" s="36" t="s">
        <v>177</v>
      </c>
      <c r="C25" s="80" t="s">
        <v>184</v>
      </c>
      <c r="D25" s="37" t="s">
        <v>231</v>
      </c>
      <c r="E25" s="37" t="s">
        <v>232</v>
      </c>
      <c r="F25" s="72">
        <f t="shared" si="2"/>
        <v>1.5</v>
      </c>
      <c r="G25" s="66"/>
      <c r="H25" s="66">
        <v>1.5</v>
      </c>
      <c r="I25" s="41"/>
    </row>
    <row r="26" spans="1:9" ht="22.9" customHeight="1">
      <c r="B26" s="36" t="s">
        <v>177</v>
      </c>
      <c r="C26" s="80" t="s">
        <v>233</v>
      </c>
      <c r="D26" s="37" t="s">
        <v>234</v>
      </c>
      <c r="E26" s="37" t="s">
        <v>235</v>
      </c>
      <c r="F26" s="72">
        <f t="shared" si="2"/>
        <v>6</v>
      </c>
      <c r="G26" s="66"/>
      <c r="H26" s="66">
        <v>6</v>
      </c>
      <c r="I26" s="41"/>
    </row>
    <row r="27" spans="1:9" ht="22.9" customHeight="1">
      <c r="B27" s="36" t="s">
        <v>177</v>
      </c>
      <c r="C27" s="80" t="s">
        <v>207</v>
      </c>
      <c r="D27" s="37" t="s">
        <v>236</v>
      </c>
      <c r="E27" s="37" t="s">
        <v>237</v>
      </c>
      <c r="F27" s="72">
        <f t="shared" si="2"/>
        <v>5.9</v>
      </c>
      <c r="G27" s="66"/>
      <c r="H27" s="66">
        <v>5.9</v>
      </c>
      <c r="I27" s="41"/>
    </row>
    <row r="28" spans="1:9" ht="22.9" customHeight="1">
      <c r="B28" s="36" t="s">
        <v>177</v>
      </c>
      <c r="C28" s="80" t="s">
        <v>238</v>
      </c>
      <c r="D28" s="37" t="s">
        <v>239</v>
      </c>
      <c r="E28" s="37" t="s">
        <v>240</v>
      </c>
      <c r="F28" s="72">
        <f t="shared" si="2"/>
        <v>22.1723</v>
      </c>
      <c r="G28" s="66"/>
      <c r="H28" s="66">
        <v>22.1723</v>
      </c>
      <c r="I28" s="41"/>
    </row>
    <row r="29" spans="1:9" ht="22.9" customHeight="1">
      <c r="B29" s="36" t="s">
        <v>177</v>
      </c>
      <c r="C29" s="80" t="s">
        <v>241</v>
      </c>
      <c r="D29" s="37" t="s">
        <v>242</v>
      </c>
      <c r="E29" s="37" t="s">
        <v>243</v>
      </c>
      <c r="F29" s="72">
        <f t="shared" si="2"/>
        <v>0</v>
      </c>
      <c r="G29" s="66"/>
      <c r="H29" s="66">
        <v>0</v>
      </c>
      <c r="I29" s="41"/>
    </row>
    <row r="30" spans="1:9" ht="22.9" customHeight="1">
      <c r="B30" s="36" t="s">
        <v>177</v>
      </c>
      <c r="C30" s="80" t="s">
        <v>244</v>
      </c>
      <c r="D30" s="37" t="s">
        <v>245</v>
      </c>
      <c r="E30" s="37" t="s">
        <v>246</v>
      </c>
      <c r="F30" s="72">
        <f t="shared" si="2"/>
        <v>0</v>
      </c>
      <c r="G30" s="66"/>
      <c r="H30" s="66">
        <v>0</v>
      </c>
      <c r="I30" s="41"/>
    </row>
    <row r="31" spans="1:9" ht="22.9" customHeight="1">
      <c r="B31" s="36" t="s">
        <v>177</v>
      </c>
      <c r="C31" s="80" t="s">
        <v>247</v>
      </c>
      <c r="D31" s="37" t="s">
        <v>248</v>
      </c>
      <c r="E31" s="37" t="s">
        <v>249</v>
      </c>
      <c r="F31" s="72">
        <f t="shared" si="2"/>
        <v>10.5</v>
      </c>
      <c r="G31" s="66"/>
      <c r="H31" s="66">
        <v>10.5</v>
      </c>
      <c r="I31" s="41"/>
    </row>
    <row r="32" spans="1:9" ht="22.9" customHeight="1">
      <c r="B32" s="36" t="s">
        <v>177</v>
      </c>
      <c r="C32" s="80">
        <v>26</v>
      </c>
      <c r="D32" s="37" t="s">
        <v>248</v>
      </c>
      <c r="E32" s="37" t="s">
        <v>324</v>
      </c>
      <c r="F32" s="72">
        <f t="shared" si="2"/>
        <v>0.3</v>
      </c>
      <c r="G32" s="66"/>
      <c r="H32" s="66">
        <v>0.3</v>
      </c>
      <c r="I32" s="41"/>
    </row>
    <row r="33" spans="1:9" ht="22.9" customHeight="1">
      <c r="B33" s="36" t="s">
        <v>177</v>
      </c>
      <c r="C33" s="80" t="s">
        <v>250</v>
      </c>
      <c r="D33" s="37" t="s">
        <v>251</v>
      </c>
      <c r="E33" s="37" t="s">
        <v>252</v>
      </c>
      <c r="F33" s="72">
        <f t="shared" si="2"/>
        <v>5.2119999999999997</v>
      </c>
      <c r="G33" s="66"/>
      <c r="H33" s="66">
        <v>5.2119999999999997</v>
      </c>
      <c r="I33" s="41"/>
    </row>
    <row r="34" spans="1:9" ht="22.9" customHeight="1">
      <c r="B34" s="36" t="s">
        <v>177</v>
      </c>
      <c r="C34" s="80" t="s">
        <v>253</v>
      </c>
      <c r="D34" s="37" t="s">
        <v>254</v>
      </c>
      <c r="E34" s="37" t="s">
        <v>255</v>
      </c>
      <c r="F34" s="72">
        <f t="shared" si="2"/>
        <v>2.8511000000000002</v>
      </c>
      <c r="G34" s="66"/>
      <c r="H34" s="66">
        <v>2.8511000000000002</v>
      </c>
      <c r="I34" s="41"/>
    </row>
    <row r="35" spans="1:9" ht="22.9" customHeight="1">
      <c r="B35" s="36" t="s">
        <v>177</v>
      </c>
      <c r="C35" s="80">
        <v>31</v>
      </c>
      <c r="D35" s="37" t="s">
        <v>254</v>
      </c>
      <c r="E35" s="37" t="s">
        <v>326</v>
      </c>
      <c r="F35" s="72">
        <f t="shared" si="2"/>
        <v>3</v>
      </c>
      <c r="G35" s="66"/>
      <c r="H35" s="66">
        <v>3</v>
      </c>
      <c r="I35" s="41"/>
    </row>
    <row r="36" spans="1:9" ht="22.9" customHeight="1">
      <c r="B36" s="36" t="s">
        <v>177</v>
      </c>
      <c r="C36" s="80" t="s">
        <v>178</v>
      </c>
      <c r="D36" s="37" t="s">
        <v>256</v>
      </c>
      <c r="E36" s="37" t="s">
        <v>257</v>
      </c>
      <c r="F36" s="72">
        <f t="shared" si="1"/>
        <v>20.770800000000001</v>
      </c>
      <c r="G36" s="72">
        <f>SUM(G37)</f>
        <v>0</v>
      </c>
      <c r="H36" s="72">
        <f>SUM(H37)</f>
        <v>20.770800000000001</v>
      </c>
      <c r="I36" s="41"/>
    </row>
    <row r="37" spans="1:9" ht="22.9" customHeight="1">
      <c r="A37" s="5"/>
      <c r="B37" s="36" t="s">
        <v>177</v>
      </c>
      <c r="C37" s="80" t="s">
        <v>178</v>
      </c>
      <c r="D37" s="37" t="s">
        <v>258</v>
      </c>
      <c r="E37" s="37" t="s">
        <v>259</v>
      </c>
      <c r="F37" s="72">
        <f t="shared" si="1"/>
        <v>20.770800000000001</v>
      </c>
      <c r="G37" s="66"/>
      <c r="H37" s="66">
        <v>20.770800000000001</v>
      </c>
      <c r="I37" s="41"/>
    </row>
    <row r="38" spans="1:9" ht="22.9" customHeight="1">
      <c r="A38" s="64"/>
      <c r="B38" s="36" t="s">
        <v>177</v>
      </c>
      <c r="C38" s="80">
        <v>99</v>
      </c>
      <c r="D38" s="37" t="s">
        <v>258</v>
      </c>
      <c r="E38" s="37" t="s">
        <v>334</v>
      </c>
      <c r="F38" s="72">
        <f t="shared" ref="F38" si="3">G38+H38</f>
        <v>173.00399999999999</v>
      </c>
      <c r="G38" s="66"/>
      <c r="H38" s="66">
        <v>173.00399999999999</v>
      </c>
      <c r="I38" s="41"/>
    </row>
    <row r="39" spans="1:9" ht="22.9" customHeight="1">
      <c r="B39" s="36" t="s">
        <v>22</v>
      </c>
      <c r="C39" s="80" t="s">
        <v>22</v>
      </c>
      <c r="D39" s="37" t="s">
        <v>260</v>
      </c>
      <c r="E39" s="37" t="s">
        <v>261</v>
      </c>
      <c r="F39" s="72">
        <f>G39+H39</f>
        <v>220.61264800000001</v>
      </c>
      <c r="G39" s="72">
        <f>SUM(G40:G41,G44,G45)</f>
        <v>220.61264800000001</v>
      </c>
      <c r="H39" s="72">
        <f>SUM(H40:H41,H44)</f>
        <v>0</v>
      </c>
      <c r="I39" s="41"/>
    </row>
    <row r="40" spans="1:9" ht="22.9" customHeight="1">
      <c r="A40" s="5"/>
      <c r="B40" s="36" t="s">
        <v>183</v>
      </c>
      <c r="C40" s="80" t="s">
        <v>197</v>
      </c>
      <c r="D40" s="37" t="s">
        <v>262</v>
      </c>
      <c r="E40" s="37" t="s">
        <v>263</v>
      </c>
      <c r="F40" s="72">
        <f t="shared" si="1"/>
        <v>0.26400000000000001</v>
      </c>
      <c r="G40" s="82">
        <v>0.26400000000000001</v>
      </c>
      <c r="H40" s="66"/>
      <c r="I40" s="41"/>
    </row>
    <row r="41" spans="1:9" ht="22.9" customHeight="1">
      <c r="B41" s="36" t="s">
        <v>183</v>
      </c>
      <c r="C41" s="80" t="s">
        <v>184</v>
      </c>
      <c r="D41" s="37" t="s">
        <v>264</v>
      </c>
      <c r="E41" s="37" t="s">
        <v>265</v>
      </c>
      <c r="F41" s="72">
        <f t="shared" si="1"/>
        <v>22.276748000000001</v>
      </c>
      <c r="G41" s="72">
        <f>SUM(G42:G43)</f>
        <v>22.276748000000001</v>
      </c>
      <c r="H41" s="72">
        <f>SUM(H42:H43)</f>
        <v>0</v>
      </c>
      <c r="I41" s="41"/>
    </row>
    <row r="42" spans="1:9" ht="22.9" customHeight="1">
      <c r="A42" s="101"/>
      <c r="B42" s="36" t="s">
        <v>183</v>
      </c>
      <c r="C42" s="80" t="s">
        <v>184</v>
      </c>
      <c r="D42" s="37" t="s">
        <v>266</v>
      </c>
      <c r="E42" s="37" t="s">
        <v>267</v>
      </c>
      <c r="F42" s="72">
        <f t="shared" si="1"/>
        <v>6.0181480000000001</v>
      </c>
      <c r="G42" s="66">
        <v>6.0181480000000001</v>
      </c>
      <c r="H42" s="66"/>
      <c r="I42" s="41"/>
    </row>
    <row r="43" spans="1:9" ht="22.9" customHeight="1">
      <c r="A43" s="101"/>
      <c r="B43" s="36" t="s">
        <v>183</v>
      </c>
      <c r="C43" s="80" t="s">
        <v>184</v>
      </c>
      <c r="D43" s="37" t="s">
        <v>268</v>
      </c>
      <c r="E43" s="37" t="s">
        <v>269</v>
      </c>
      <c r="F43" s="72">
        <f t="shared" si="1"/>
        <v>16.258600000000001</v>
      </c>
      <c r="G43" s="66">
        <v>16.258600000000001</v>
      </c>
      <c r="H43" s="66"/>
      <c r="I43" s="41"/>
    </row>
    <row r="44" spans="1:9" ht="22.9" customHeight="1">
      <c r="B44" s="36" t="s">
        <v>183</v>
      </c>
      <c r="C44" s="80" t="s">
        <v>270</v>
      </c>
      <c r="D44" s="37" t="s">
        <v>271</v>
      </c>
      <c r="E44" s="37" t="s">
        <v>272</v>
      </c>
      <c r="F44" s="72">
        <f t="shared" si="1"/>
        <v>3.0499999999999999E-2</v>
      </c>
      <c r="G44" s="66">
        <v>3.0499999999999999E-2</v>
      </c>
      <c r="H44" s="66"/>
      <c r="I44" s="41"/>
    </row>
    <row r="45" spans="1:9" ht="22.9" customHeight="1">
      <c r="B45" s="36" t="s">
        <v>183</v>
      </c>
      <c r="C45" s="80">
        <v>99</v>
      </c>
      <c r="D45" s="37">
        <v>30399</v>
      </c>
      <c r="E45" s="37" t="s">
        <v>329</v>
      </c>
      <c r="F45" s="72">
        <f t="shared" ref="F45" si="4">G45+H45</f>
        <v>198.04140000000001</v>
      </c>
      <c r="G45" s="66">
        <v>198.04140000000001</v>
      </c>
      <c r="H45" s="66"/>
      <c r="I45" s="41"/>
    </row>
    <row r="46" spans="1:9" ht="22.9" customHeight="1">
      <c r="B46" s="36"/>
      <c r="C46" s="80"/>
      <c r="D46" s="37">
        <v>399</v>
      </c>
      <c r="E46" s="37" t="s">
        <v>331</v>
      </c>
      <c r="F46" s="72">
        <f t="shared" ref="F46" si="5">G46+H46</f>
        <v>49.529454999999999</v>
      </c>
      <c r="G46" s="72">
        <f>G47</f>
        <v>0</v>
      </c>
      <c r="H46" s="72">
        <f>H47</f>
        <v>49.529454999999999</v>
      </c>
      <c r="I46" s="41"/>
    </row>
    <row r="47" spans="1:9" ht="22.9" customHeight="1">
      <c r="B47" s="36">
        <v>399</v>
      </c>
      <c r="C47" s="80" t="s">
        <v>356</v>
      </c>
      <c r="D47" s="37">
        <v>39908</v>
      </c>
      <c r="E47" s="37" t="s">
        <v>333</v>
      </c>
      <c r="F47" s="72">
        <f t="shared" ref="F47" si="6">G47+H47</f>
        <v>49.529454999999999</v>
      </c>
      <c r="G47" s="66"/>
      <c r="H47" s="66">
        <v>49.529454999999999</v>
      </c>
      <c r="I47" s="67"/>
    </row>
  </sheetData>
  <mergeCells count="13">
    <mergeCell ref="A42:A43"/>
    <mergeCell ref="D5:D6"/>
    <mergeCell ref="E5:E6"/>
    <mergeCell ref="B1:C1"/>
    <mergeCell ref="B2:H2"/>
    <mergeCell ref="B3:E3"/>
    <mergeCell ref="B4:E4"/>
    <mergeCell ref="F4:H4"/>
    <mergeCell ref="F5:F6"/>
    <mergeCell ref="G5:G6"/>
    <mergeCell ref="H5:H6"/>
    <mergeCell ref="B5:C5"/>
    <mergeCell ref="A19:A20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pane ySplit="5" topLeftCell="A6" activePane="bottomLeft" state="frozen"/>
      <selection pane="bottomLeft" activeCell="F15" sqref="F15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10" width="9.75" customWidth="1"/>
  </cols>
  <sheetData>
    <row r="1" spans="1:8" ht="16.350000000000001" customHeight="1">
      <c r="A1" s="1"/>
      <c r="B1" s="107"/>
      <c r="C1" s="107"/>
      <c r="D1" s="107"/>
      <c r="E1" s="27"/>
      <c r="F1" s="27"/>
      <c r="G1" s="20" t="s">
        <v>273</v>
      </c>
      <c r="H1" s="5"/>
    </row>
    <row r="2" spans="1:8" ht="22.9" customHeight="1">
      <c r="A2" s="1"/>
      <c r="B2" s="102" t="s">
        <v>274</v>
      </c>
      <c r="C2" s="102"/>
      <c r="D2" s="102"/>
      <c r="E2" s="102"/>
      <c r="F2" s="102"/>
      <c r="G2" s="102"/>
      <c r="H2" s="5" t="s">
        <v>2</v>
      </c>
    </row>
    <row r="3" spans="1:8" ht="19.5" customHeight="1">
      <c r="A3" s="3"/>
      <c r="B3" s="103" t="s">
        <v>4</v>
      </c>
      <c r="C3" s="103"/>
      <c r="D3" s="103"/>
      <c r="E3" s="103"/>
      <c r="F3" s="103"/>
      <c r="G3" s="21" t="s">
        <v>5</v>
      </c>
      <c r="H3" s="22"/>
    </row>
    <row r="4" spans="1:8" ht="24.4" customHeight="1">
      <c r="A4" s="7"/>
      <c r="B4" s="106" t="s">
        <v>79</v>
      </c>
      <c r="C4" s="106"/>
      <c r="D4" s="106"/>
      <c r="E4" s="106" t="s">
        <v>69</v>
      </c>
      <c r="F4" s="106" t="s">
        <v>70</v>
      </c>
      <c r="G4" s="106" t="s">
        <v>275</v>
      </c>
      <c r="H4" s="23"/>
    </row>
    <row r="5" spans="1:8" ht="24.4" customHeight="1">
      <c r="A5" s="7"/>
      <c r="B5" s="6" t="s">
        <v>80</v>
      </c>
      <c r="C5" s="6" t="s">
        <v>81</v>
      </c>
      <c r="D5" s="6" t="s">
        <v>82</v>
      </c>
      <c r="E5" s="106"/>
      <c r="F5" s="106"/>
      <c r="G5" s="106"/>
      <c r="H5" s="24"/>
    </row>
    <row r="6" spans="1:8" ht="22.9" customHeight="1">
      <c r="A6" s="8"/>
      <c r="B6" s="9"/>
      <c r="C6" s="9"/>
      <c r="D6" s="9"/>
      <c r="E6" s="9"/>
      <c r="F6" s="9" t="s">
        <v>71</v>
      </c>
      <c r="G6" s="29">
        <f>G7</f>
        <v>28.440799999999999</v>
      </c>
      <c r="H6" s="25"/>
    </row>
    <row r="7" spans="1:8" ht="22.9" customHeight="1">
      <c r="A7" s="7"/>
      <c r="B7" s="12"/>
      <c r="C7" s="12"/>
      <c r="D7" s="12"/>
      <c r="E7" s="12"/>
      <c r="F7" s="12" t="s">
        <v>22</v>
      </c>
      <c r="G7" s="15">
        <f>G8</f>
        <v>28.440799999999999</v>
      </c>
      <c r="H7" s="23"/>
    </row>
    <row r="8" spans="1:8" ht="22.9" customHeight="1">
      <c r="A8" s="7"/>
      <c r="B8" s="12"/>
      <c r="C8" s="12"/>
      <c r="D8" s="12"/>
      <c r="E8" s="12"/>
      <c r="F8" s="12" t="s">
        <v>354</v>
      </c>
      <c r="G8" s="15">
        <f>G9+G11+G13+G15+G17</f>
        <v>28.440799999999999</v>
      </c>
      <c r="H8" s="23"/>
    </row>
    <row r="9" spans="1:8" ht="22.9" customHeight="1">
      <c r="A9" s="7"/>
      <c r="B9" s="74"/>
      <c r="C9" s="74"/>
      <c r="D9" s="74"/>
      <c r="E9" s="12"/>
      <c r="F9" t="s">
        <v>335</v>
      </c>
      <c r="G9" s="65">
        <f>SUM(G10)</f>
        <v>0.71079999999999999</v>
      </c>
      <c r="H9" s="24"/>
    </row>
    <row r="10" spans="1:8" ht="22.9" customHeight="1">
      <c r="A10" s="7"/>
      <c r="B10" s="74">
        <v>201</v>
      </c>
      <c r="C10" s="74">
        <v>36</v>
      </c>
      <c r="D10" s="74" t="s">
        <v>336</v>
      </c>
      <c r="E10" s="12">
        <v>519001</v>
      </c>
      <c r="F10" t="s">
        <v>337</v>
      </c>
      <c r="G10" s="17">
        <v>0.71079999999999999</v>
      </c>
      <c r="H10" s="24"/>
    </row>
    <row r="11" spans="1:8" ht="22.9" customHeight="1">
      <c r="B11" s="74"/>
      <c r="C11" s="74"/>
      <c r="D11" s="74"/>
      <c r="E11" s="12"/>
      <c r="F11" s="12" t="s">
        <v>338</v>
      </c>
      <c r="G11" s="65">
        <f>SUM(G12)</f>
        <v>6.67</v>
      </c>
      <c r="H11" s="24"/>
    </row>
    <row r="12" spans="1:8" ht="22.9" customHeight="1">
      <c r="A12" s="7"/>
      <c r="B12" s="74" t="s">
        <v>339</v>
      </c>
      <c r="C12" s="74" t="s">
        <v>340</v>
      </c>
      <c r="D12" s="74" t="s">
        <v>336</v>
      </c>
      <c r="E12" s="12">
        <v>519001</v>
      </c>
      <c r="F12" s="12" t="s">
        <v>341</v>
      </c>
      <c r="G12" s="17">
        <v>6.67</v>
      </c>
      <c r="H12" s="24"/>
    </row>
    <row r="13" spans="1:8" ht="22.9" customHeight="1">
      <c r="B13" s="74"/>
      <c r="C13" s="74"/>
      <c r="D13" s="74"/>
      <c r="E13" s="12"/>
      <c r="F13" s="12" t="s">
        <v>342</v>
      </c>
      <c r="G13" s="65">
        <f>SUM(G14)</f>
        <v>0.1</v>
      </c>
      <c r="H13" s="24"/>
    </row>
    <row r="14" spans="1:8" ht="22.9" customHeight="1">
      <c r="A14" s="105"/>
      <c r="B14" s="74" t="s">
        <v>343</v>
      </c>
      <c r="C14" s="74" t="s">
        <v>344</v>
      </c>
      <c r="D14" s="74" t="s">
        <v>345</v>
      </c>
      <c r="E14" s="12">
        <v>519001</v>
      </c>
      <c r="F14" s="12" t="s">
        <v>346</v>
      </c>
      <c r="G14" s="16">
        <v>0.1</v>
      </c>
      <c r="H14" s="24"/>
    </row>
    <row r="15" spans="1:8" ht="22.9" customHeight="1">
      <c r="A15" s="105"/>
      <c r="B15" s="75"/>
      <c r="C15" s="75"/>
      <c r="D15" s="75"/>
      <c r="F15" s="76" t="s">
        <v>347</v>
      </c>
      <c r="G15" s="65">
        <f>SUM(G16)</f>
        <v>0.96</v>
      </c>
      <c r="H15" s="24"/>
    </row>
    <row r="16" spans="1:8" ht="22.9" customHeight="1">
      <c r="A16" s="105"/>
      <c r="B16" s="75" t="s">
        <v>309</v>
      </c>
      <c r="C16" s="75" t="s">
        <v>92</v>
      </c>
      <c r="D16" s="75" t="s">
        <v>85</v>
      </c>
      <c r="E16" s="77">
        <v>519001</v>
      </c>
      <c r="F16" s="76" t="s">
        <v>348</v>
      </c>
      <c r="G16">
        <v>0.96</v>
      </c>
      <c r="H16" s="24"/>
    </row>
    <row r="17" spans="1:8" ht="22.9" customHeight="1">
      <c r="A17" s="105"/>
      <c r="B17" s="75"/>
      <c r="C17" s="75"/>
      <c r="D17" s="75"/>
      <c r="F17" s="76" t="s">
        <v>349</v>
      </c>
      <c r="G17" s="65">
        <f>SUM(G18)</f>
        <v>20</v>
      </c>
      <c r="H17" s="24"/>
    </row>
    <row r="18" spans="1:8" ht="22.9" customHeight="1">
      <c r="B18" s="76" t="s">
        <v>350</v>
      </c>
      <c r="C18" s="76" t="s">
        <v>351</v>
      </c>
      <c r="D18" s="76" t="s">
        <v>352</v>
      </c>
      <c r="E18" s="77">
        <v>519001</v>
      </c>
      <c r="F18" s="76" t="s">
        <v>353</v>
      </c>
      <c r="G18">
        <v>20</v>
      </c>
      <c r="H18" s="24"/>
    </row>
    <row r="19" spans="1:8" ht="9.75" customHeight="1">
      <c r="A19" s="18"/>
      <c r="B19" s="19"/>
      <c r="C19" s="19"/>
      <c r="D19" s="19"/>
      <c r="E19" s="19"/>
      <c r="F19" s="18"/>
      <c r="G19" s="18"/>
      <c r="H19" s="26"/>
    </row>
  </sheetData>
  <mergeCells count="8">
    <mergeCell ref="B1:D1"/>
    <mergeCell ref="B2:G2"/>
    <mergeCell ref="B3:F3"/>
    <mergeCell ref="B4:D4"/>
    <mergeCell ref="A14:A17"/>
    <mergeCell ref="E4:E5"/>
    <mergeCell ref="F4:F5"/>
    <mergeCell ref="G4:G5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 activeCell="C19" sqref="C19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spans="1:10" ht="16.350000000000001" customHeight="1">
      <c r="A1" s="1"/>
      <c r="B1" s="2"/>
      <c r="C1" s="27"/>
      <c r="D1" s="28"/>
      <c r="E1" s="28"/>
      <c r="F1" s="28"/>
      <c r="G1" s="28"/>
      <c r="H1" s="28"/>
      <c r="I1" s="20" t="s">
        <v>276</v>
      </c>
      <c r="J1" s="5"/>
    </row>
    <row r="2" spans="1:10" ht="22.9" customHeight="1">
      <c r="A2" s="1"/>
      <c r="B2" s="102" t="s">
        <v>277</v>
      </c>
      <c r="C2" s="102"/>
      <c r="D2" s="102"/>
      <c r="E2" s="102"/>
      <c r="F2" s="102"/>
      <c r="G2" s="102"/>
      <c r="H2" s="102"/>
      <c r="I2" s="102"/>
      <c r="J2" s="5" t="s">
        <v>2</v>
      </c>
    </row>
    <row r="3" spans="1:10" ht="19.5" customHeight="1">
      <c r="A3" s="3"/>
      <c r="B3" s="103" t="s">
        <v>4</v>
      </c>
      <c r="C3" s="103"/>
      <c r="D3" s="21"/>
      <c r="E3" s="21"/>
      <c r="F3" s="21"/>
      <c r="G3" s="21"/>
      <c r="H3" s="21"/>
      <c r="I3" s="21" t="s">
        <v>5</v>
      </c>
      <c r="J3" s="22"/>
    </row>
    <row r="4" spans="1:10" ht="24.4" customHeight="1">
      <c r="A4" s="5"/>
      <c r="B4" s="106" t="s">
        <v>278</v>
      </c>
      <c r="C4" s="106" t="s">
        <v>70</v>
      </c>
      <c r="D4" s="106" t="s">
        <v>279</v>
      </c>
      <c r="E4" s="106"/>
      <c r="F4" s="106"/>
      <c r="G4" s="106"/>
      <c r="H4" s="106"/>
      <c r="I4" s="106"/>
      <c r="J4" s="23"/>
    </row>
    <row r="5" spans="1:10" ht="24.4" customHeight="1">
      <c r="A5" s="7"/>
      <c r="B5" s="106"/>
      <c r="C5" s="106"/>
      <c r="D5" s="106" t="s">
        <v>58</v>
      </c>
      <c r="E5" s="104" t="s">
        <v>280</v>
      </c>
      <c r="F5" s="106" t="s">
        <v>281</v>
      </c>
      <c r="G5" s="106"/>
      <c r="H5" s="106"/>
      <c r="I5" s="106" t="s">
        <v>282</v>
      </c>
      <c r="J5" s="23"/>
    </row>
    <row r="6" spans="1:10" ht="24.4" customHeight="1">
      <c r="A6" s="7"/>
      <c r="B6" s="106"/>
      <c r="C6" s="106"/>
      <c r="D6" s="106"/>
      <c r="E6" s="104"/>
      <c r="F6" s="6" t="s">
        <v>148</v>
      </c>
      <c r="G6" s="6" t="s">
        <v>283</v>
      </c>
      <c r="H6" s="6" t="s">
        <v>284</v>
      </c>
      <c r="I6" s="106"/>
      <c r="J6" s="24"/>
    </row>
    <row r="7" spans="1:10" ht="22.9" customHeight="1">
      <c r="A7" s="8"/>
      <c r="B7" s="9"/>
      <c r="C7" s="9" t="s">
        <v>71</v>
      </c>
      <c r="D7" s="29">
        <f t="shared" ref="D7:I7" si="0">D8</f>
        <v>13.5</v>
      </c>
      <c r="E7" s="29">
        <f t="shared" si="0"/>
        <v>0</v>
      </c>
      <c r="F7" s="29">
        <f t="shared" si="0"/>
        <v>3</v>
      </c>
      <c r="G7" s="29">
        <f t="shared" si="0"/>
        <v>0</v>
      </c>
      <c r="H7" s="29">
        <f t="shared" si="0"/>
        <v>3</v>
      </c>
      <c r="I7" s="29">
        <f t="shared" si="0"/>
        <v>10.5</v>
      </c>
      <c r="J7" s="25"/>
    </row>
    <row r="8" spans="1:10" ht="22.9" customHeight="1">
      <c r="A8" s="7"/>
      <c r="B8" s="12"/>
      <c r="C8" s="12" t="s">
        <v>22</v>
      </c>
      <c r="D8" s="15">
        <f t="shared" ref="D8:I8" si="1">D9</f>
        <v>13.5</v>
      </c>
      <c r="E8" s="15">
        <f t="shared" si="1"/>
        <v>0</v>
      </c>
      <c r="F8" s="15">
        <f t="shared" si="1"/>
        <v>3</v>
      </c>
      <c r="G8" s="15">
        <f t="shared" si="1"/>
        <v>0</v>
      </c>
      <c r="H8" s="15">
        <f t="shared" si="1"/>
        <v>3</v>
      </c>
      <c r="I8" s="15">
        <f t="shared" si="1"/>
        <v>10.5</v>
      </c>
      <c r="J8" s="23"/>
    </row>
    <row r="9" spans="1:10" ht="22.9" customHeight="1">
      <c r="A9" s="7"/>
      <c r="B9" s="12" t="s">
        <v>72</v>
      </c>
      <c r="C9" s="12" t="s">
        <v>355</v>
      </c>
      <c r="D9" s="15">
        <f>E9+F9+I9</f>
        <v>13.5</v>
      </c>
      <c r="E9" s="17"/>
      <c r="F9" s="17">
        <f>G9+H9</f>
        <v>3</v>
      </c>
      <c r="G9" s="17"/>
      <c r="H9" s="17">
        <v>3</v>
      </c>
      <c r="I9" s="17">
        <v>10.5</v>
      </c>
      <c r="J9" s="23"/>
    </row>
    <row r="10" spans="1:10" ht="9.75" customHeight="1">
      <c r="A10" s="18"/>
      <c r="B10" s="18"/>
      <c r="C10" s="18"/>
      <c r="D10" s="18"/>
      <c r="E10" s="18"/>
      <c r="F10" s="18"/>
      <c r="G10" s="18"/>
      <c r="H10" s="18"/>
      <c r="I10" s="18"/>
      <c r="J10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6" topLeftCell="A7" activePane="bottomLeft" state="frozen"/>
      <selection pane="bottomLeft" activeCell="F18" sqref="F18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spans="1:10" ht="16.350000000000001" customHeight="1">
      <c r="A1" s="1"/>
      <c r="B1" s="107"/>
      <c r="C1" s="107"/>
      <c r="D1" s="107"/>
      <c r="E1" s="27"/>
      <c r="F1" s="27"/>
      <c r="G1" s="28"/>
      <c r="H1" s="28"/>
      <c r="I1" s="20" t="s">
        <v>285</v>
      </c>
      <c r="J1" s="5"/>
    </row>
    <row r="2" spans="1:10" ht="22.9" customHeight="1">
      <c r="A2" s="1"/>
      <c r="B2" s="102" t="s">
        <v>286</v>
      </c>
      <c r="C2" s="102"/>
      <c r="D2" s="102"/>
      <c r="E2" s="102"/>
      <c r="F2" s="102"/>
      <c r="G2" s="102"/>
      <c r="H2" s="102"/>
      <c r="I2" s="102"/>
      <c r="J2" s="5" t="s">
        <v>2</v>
      </c>
    </row>
    <row r="3" spans="1:10" ht="19.5" customHeight="1">
      <c r="A3" s="3"/>
      <c r="B3" s="103" t="s">
        <v>4</v>
      </c>
      <c r="C3" s="103"/>
      <c r="D3" s="103"/>
      <c r="E3" s="103"/>
      <c r="F3" s="103"/>
      <c r="G3" s="3"/>
      <c r="H3" s="3"/>
      <c r="I3" s="21" t="s">
        <v>5</v>
      </c>
      <c r="J3" s="22"/>
    </row>
    <row r="4" spans="1:10" ht="24.4" customHeight="1">
      <c r="A4" s="5"/>
      <c r="B4" s="106" t="s">
        <v>8</v>
      </c>
      <c r="C4" s="106"/>
      <c r="D4" s="106"/>
      <c r="E4" s="106"/>
      <c r="F4" s="106"/>
      <c r="G4" s="106" t="s">
        <v>287</v>
      </c>
      <c r="H4" s="106"/>
      <c r="I4" s="106"/>
      <c r="J4" s="23"/>
    </row>
    <row r="5" spans="1:10" ht="24.4" customHeight="1">
      <c r="A5" s="7"/>
      <c r="B5" s="106" t="s">
        <v>79</v>
      </c>
      <c r="C5" s="106"/>
      <c r="D5" s="106"/>
      <c r="E5" s="106" t="s">
        <v>69</v>
      </c>
      <c r="F5" s="106" t="s">
        <v>70</v>
      </c>
      <c r="G5" s="106" t="s">
        <v>58</v>
      </c>
      <c r="H5" s="106" t="s">
        <v>75</v>
      </c>
      <c r="I5" s="106" t="s">
        <v>76</v>
      </c>
      <c r="J5" s="23"/>
    </row>
    <row r="6" spans="1:10" ht="24.4" customHeight="1">
      <c r="A6" s="7"/>
      <c r="B6" s="6" t="s">
        <v>80</v>
      </c>
      <c r="C6" s="6" t="s">
        <v>81</v>
      </c>
      <c r="D6" s="6" t="s">
        <v>82</v>
      </c>
      <c r="E6" s="106"/>
      <c r="F6" s="106"/>
      <c r="G6" s="106"/>
      <c r="H6" s="106"/>
      <c r="I6" s="106"/>
      <c r="J6" s="24"/>
    </row>
    <row r="7" spans="1:10" ht="22.9" customHeight="1">
      <c r="A7" s="8"/>
      <c r="B7" s="9"/>
      <c r="C7" s="9"/>
      <c r="D7" s="9"/>
      <c r="E7" s="9"/>
      <c r="F7" s="9" t="s">
        <v>71</v>
      </c>
      <c r="G7" s="29">
        <f>G8</f>
        <v>0</v>
      </c>
      <c r="H7" s="29">
        <f>H8</f>
        <v>0</v>
      </c>
      <c r="I7" s="29">
        <f>I8</f>
        <v>0</v>
      </c>
      <c r="J7" s="25"/>
    </row>
    <row r="8" spans="1:10" ht="22.9" customHeight="1">
      <c r="A8" s="7"/>
      <c r="B8" s="12"/>
      <c r="C8" s="12"/>
      <c r="D8" s="12"/>
      <c r="E8" s="12"/>
      <c r="F8" s="12" t="s">
        <v>22</v>
      </c>
      <c r="G8" s="15">
        <f>SUM(G9:G10)</f>
        <v>0</v>
      </c>
      <c r="H8" s="15">
        <f>SUM(H9:H10)</f>
        <v>0</v>
      </c>
      <c r="I8" s="15">
        <f>SUM(I9:I10)</f>
        <v>0</v>
      </c>
      <c r="J8" s="23"/>
    </row>
    <row r="9" spans="1:10" ht="22.9" customHeight="1">
      <c r="A9" s="7"/>
      <c r="B9" s="12"/>
      <c r="C9" s="12"/>
      <c r="D9" s="12"/>
      <c r="E9" s="12"/>
      <c r="F9" s="12" t="s">
        <v>22</v>
      </c>
      <c r="G9" s="15">
        <f>H9+I9</f>
        <v>0</v>
      </c>
      <c r="H9" s="16"/>
      <c r="I9" s="16"/>
      <c r="J9" s="23"/>
    </row>
    <row r="10" spans="1:10" ht="22.9" customHeight="1">
      <c r="A10" s="7"/>
      <c r="B10" s="12"/>
      <c r="C10" s="12"/>
      <c r="D10" s="12"/>
      <c r="E10" s="12"/>
      <c r="F10" s="12" t="s">
        <v>117</v>
      </c>
      <c r="G10" s="15">
        <f>H10+I10</f>
        <v>0</v>
      </c>
      <c r="H10" s="17"/>
      <c r="I10" s="17"/>
      <c r="J10" s="24"/>
    </row>
    <row r="11" spans="1:10" ht="9.75" customHeight="1">
      <c r="A11" s="18"/>
      <c r="B11" s="19"/>
      <c r="C11" s="19"/>
      <c r="D11" s="19"/>
      <c r="E11" s="19"/>
      <c r="F11" s="18"/>
      <c r="G11" s="18"/>
      <c r="H11" s="18"/>
      <c r="I11" s="18"/>
      <c r="J11" s="26"/>
    </row>
  </sheetData>
  <mergeCells count="11"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6" topLeftCell="A7" activePane="bottomLeft" state="frozen"/>
      <selection pane="bottomLeft" activeCell="C18" sqref="C18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spans="1:10" ht="16.350000000000001" customHeight="1">
      <c r="A1" s="1"/>
      <c r="B1" s="107"/>
      <c r="C1" s="107"/>
      <c r="D1" s="107"/>
      <c r="E1" s="2"/>
      <c r="F1" s="2"/>
      <c r="G1" s="2"/>
      <c r="H1" s="2"/>
      <c r="I1" s="20" t="s">
        <v>290</v>
      </c>
      <c r="J1" s="5"/>
    </row>
    <row r="2" spans="1:10" ht="22.9" customHeight="1">
      <c r="A2" s="1"/>
      <c r="B2" s="102" t="s">
        <v>291</v>
      </c>
      <c r="C2" s="102"/>
      <c r="D2" s="102"/>
      <c r="E2" s="102"/>
      <c r="F2" s="102"/>
      <c r="G2" s="102"/>
      <c r="H2" s="102"/>
      <c r="I2" s="102"/>
      <c r="J2" s="5" t="s">
        <v>2</v>
      </c>
    </row>
    <row r="3" spans="1:10" ht="19.5" customHeight="1">
      <c r="A3" s="3"/>
      <c r="B3" s="103" t="s">
        <v>4</v>
      </c>
      <c r="C3" s="103"/>
      <c r="D3" s="103"/>
      <c r="E3" s="103"/>
      <c r="F3" s="103"/>
      <c r="G3" s="3"/>
      <c r="H3" s="3"/>
      <c r="I3" s="21" t="s">
        <v>5</v>
      </c>
      <c r="J3" s="22"/>
    </row>
    <row r="4" spans="1:10" ht="24.4" customHeight="1">
      <c r="A4" s="5"/>
      <c r="B4" s="106" t="s">
        <v>8</v>
      </c>
      <c r="C4" s="106"/>
      <c r="D4" s="106"/>
      <c r="E4" s="106"/>
      <c r="F4" s="106"/>
      <c r="G4" s="106" t="s">
        <v>292</v>
      </c>
      <c r="H4" s="106"/>
      <c r="I4" s="106"/>
      <c r="J4" s="23"/>
    </row>
    <row r="5" spans="1:10" ht="24.4" customHeight="1">
      <c r="A5" s="7"/>
      <c r="B5" s="106" t="s">
        <v>79</v>
      </c>
      <c r="C5" s="106"/>
      <c r="D5" s="106"/>
      <c r="E5" s="106" t="s">
        <v>69</v>
      </c>
      <c r="F5" s="106" t="s">
        <v>70</v>
      </c>
      <c r="G5" s="106" t="s">
        <v>58</v>
      </c>
      <c r="H5" s="106" t="s">
        <v>75</v>
      </c>
      <c r="I5" s="106" t="s">
        <v>76</v>
      </c>
      <c r="J5" s="23"/>
    </row>
    <row r="6" spans="1:10" ht="24.4" customHeight="1">
      <c r="A6" s="7"/>
      <c r="B6" s="6" t="s">
        <v>80</v>
      </c>
      <c r="C6" s="6" t="s">
        <v>81</v>
      </c>
      <c r="D6" s="6" t="s">
        <v>82</v>
      </c>
      <c r="E6" s="106"/>
      <c r="F6" s="106"/>
      <c r="G6" s="106"/>
      <c r="H6" s="106"/>
      <c r="I6" s="106"/>
      <c r="J6" s="24"/>
    </row>
    <row r="7" spans="1:10" ht="22.9" customHeight="1">
      <c r="A7" s="8"/>
      <c r="B7" s="9"/>
      <c r="C7" s="9"/>
      <c r="D7" s="9"/>
      <c r="E7" s="9"/>
      <c r="F7" s="9" t="s">
        <v>71</v>
      </c>
      <c r="G7" s="10">
        <f>G8</f>
        <v>0</v>
      </c>
      <c r="H7" s="11">
        <f>H8</f>
        <v>0</v>
      </c>
      <c r="I7" s="11">
        <f>I8</f>
        <v>0</v>
      </c>
      <c r="J7" s="25"/>
    </row>
    <row r="8" spans="1:10" ht="22.9" customHeight="1">
      <c r="A8" s="7"/>
      <c r="B8" s="12"/>
      <c r="C8" s="12"/>
      <c r="D8" s="12"/>
      <c r="E8" s="12"/>
      <c r="F8" s="12" t="s">
        <v>22</v>
      </c>
      <c r="G8" s="13">
        <f>SUM(G9:G10)</f>
        <v>0</v>
      </c>
      <c r="H8" s="14">
        <f>SUM(H9:H10)</f>
        <v>0</v>
      </c>
      <c r="I8" s="14">
        <f>SUM(I9:I10)</f>
        <v>0</v>
      </c>
      <c r="J8" s="23"/>
    </row>
    <row r="9" spans="1:10" ht="22.9" customHeight="1">
      <c r="A9" s="7"/>
      <c r="B9" s="12"/>
      <c r="C9" s="12"/>
      <c r="D9" s="12"/>
      <c r="E9" s="12"/>
      <c r="F9" s="12" t="s">
        <v>22</v>
      </c>
      <c r="G9" s="15">
        <f>H9+I9</f>
        <v>0</v>
      </c>
      <c r="H9" s="16"/>
      <c r="I9" s="16"/>
      <c r="J9" s="23"/>
    </row>
    <row r="10" spans="1:10" ht="22.9" customHeight="1">
      <c r="A10" s="7"/>
      <c r="B10" s="12"/>
      <c r="C10" s="12"/>
      <c r="D10" s="12"/>
      <c r="E10" s="12"/>
      <c r="F10" s="12" t="s">
        <v>117</v>
      </c>
      <c r="G10" s="15">
        <f>H10+I10</f>
        <v>0</v>
      </c>
      <c r="H10" s="17"/>
      <c r="I10" s="17"/>
      <c r="J10" s="23"/>
    </row>
    <row r="11" spans="1:10" ht="9.75" customHeight="1">
      <c r="A11" s="18"/>
      <c r="B11" s="19"/>
      <c r="C11" s="19"/>
      <c r="D11" s="19"/>
      <c r="E11" s="19"/>
      <c r="F11" s="18"/>
      <c r="G11" s="18"/>
      <c r="H11" s="18"/>
      <c r="I11" s="18"/>
      <c r="J11" s="26"/>
    </row>
  </sheetData>
  <mergeCells count="11"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16" type="noConversion"/>
  <pageMargins left="0.75" right="0.75" top="0.270000010728836" bottom="0.270000010728836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 activeCell="G15" sqref="G15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spans="1:10" ht="16.350000000000001" customHeight="1">
      <c r="A1" s="1"/>
      <c r="B1" s="2"/>
      <c r="C1" s="27"/>
      <c r="D1" s="28"/>
      <c r="E1" s="28"/>
      <c r="F1" s="28"/>
      <c r="G1" s="28"/>
      <c r="H1" s="28"/>
      <c r="I1" s="20" t="s">
        <v>288</v>
      </c>
      <c r="J1" s="5"/>
    </row>
    <row r="2" spans="1:10" ht="22.9" customHeight="1">
      <c r="A2" s="1"/>
      <c r="B2" s="102" t="s">
        <v>289</v>
      </c>
      <c r="C2" s="102"/>
      <c r="D2" s="102"/>
      <c r="E2" s="102"/>
      <c r="F2" s="102"/>
      <c r="G2" s="102"/>
      <c r="H2" s="102"/>
      <c r="I2" s="102"/>
      <c r="J2" s="5" t="s">
        <v>2</v>
      </c>
    </row>
    <row r="3" spans="1:10" ht="19.5" customHeight="1">
      <c r="A3" s="3"/>
      <c r="B3" s="103" t="s">
        <v>4</v>
      </c>
      <c r="C3" s="103"/>
      <c r="D3" s="21"/>
      <c r="E3" s="21"/>
      <c r="F3" s="21"/>
      <c r="G3" s="21"/>
      <c r="H3" s="21"/>
      <c r="I3" s="21" t="s">
        <v>5</v>
      </c>
      <c r="J3" s="22"/>
    </row>
    <row r="4" spans="1:10" ht="24.4" customHeight="1">
      <c r="A4" s="5"/>
      <c r="B4" s="106" t="s">
        <v>278</v>
      </c>
      <c r="C4" s="106" t="s">
        <v>70</v>
      </c>
      <c r="D4" s="106" t="s">
        <v>279</v>
      </c>
      <c r="E4" s="106"/>
      <c r="F4" s="106"/>
      <c r="G4" s="106"/>
      <c r="H4" s="106"/>
      <c r="I4" s="106"/>
      <c r="J4" s="23"/>
    </row>
    <row r="5" spans="1:10" ht="24.4" customHeight="1">
      <c r="A5" s="7"/>
      <c r="B5" s="106"/>
      <c r="C5" s="106"/>
      <c r="D5" s="106" t="s">
        <v>58</v>
      </c>
      <c r="E5" s="104" t="s">
        <v>280</v>
      </c>
      <c r="F5" s="106" t="s">
        <v>281</v>
      </c>
      <c r="G5" s="106"/>
      <c r="H5" s="106"/>
      <c r="I5" s="106" t="s">
        <v>282</v>
      </c>
      <c r="J5" s="23"/>
    </row>
    <row r="6" spans="1:10" ht="24.4" customHeight="1">
      <c r="A6" s="7"/>
      <c r="B6" s="106"/>
      <c r="C6" s="106"/>
      <c r="D6" s="106"/>
      <c r="E6" s="104"/>
      <c r="F6" s="6" t="s">
        <v>148</v>
      </c>
      <c r="G6" s="6" t="s">
        <v>283</v>
      </c>
      <c r="H6" s="6" t="s">
        <v>284</v>
      </c>
      <c r="I6" s="106"/>
      <c r="J6" s="24"/>
    </row>
    <row r="7" spans="1:10" ht="22.9" customHeight="1">
      <c r="A7" s="8"/>
      <c r="B7" s="9"/>
      <c r="C7" s="9" t="s">
        <v>71</v>
      </c>
      <c r="D7" s="29">
        <f t="shared" ref="D7:I7" si="0">D8</f>
        <v>0</v>
      </c>
      <c r="E7" s="29">
        <f t="shared" si="0"/>
        <v>0</v>
      </c>
      <c r="F7" s="29">
        <f t="shared" si="0"/>
        <v>0</v>
      </c>
      <c r="G7" s="29">
        <f t="shared" si="0"/>
        <v>0</v>
      </c>
      <c r="H7" s="29">
        <f t="shared" si="0"/>
        <v>0</v>
      </c>
      <c r="I7" s="29">
        <f t="shared" si="0"/>
        <v>0</v>
      </c>
      <c r="J7" s="25"/>
    </row>
    <row r="8" spans="1:10" ht="22.9" customHeight="1">
      <c r="A8" s="7"/>
      <c r="B8" s="12"/>
      <c r="C8" s="12" t="s">
        <v>22</v>
      </c>
      <c r="D8" s="15">
        <f t="shared" ref="D8:I8" si="1">SUM(D9)</f>
        <v>0</v>
      </c>
      <c r="E8" s="15">
        <f t="shared" si="1"/>
        <v>0</v>
      </c>
      <c r="F8" s="15">
        <f t="shared" si="1"/>
        <v>0</v>
      </c>
      <c r="G8" s="15">
        <f t="shared" si="1"/>
        <v>0</v>
      </c>
      <c r="H8" s="15">
        <f t="shared" si="1"/>
        <v>0</v>
      </c>
      <c r="I8" s="15">
        <f t="shared" si="1"/>
        <v>0</v>
      </c>
      <c r="J8" s="23"/>
    </row>
    <row r="9" spans="1:10" ht="22.9" customHeight="1">
      <c r="A9" s="7"/>
      <c r="B9" s="12"/>
      <c r="C9" s="12" t="s">
        <v>117</v>
      </c>
      <c r="D9" s="15">
        <f>E9+F9+I9</f>
        <v>0</v>
      </c>
      <c r="E9" s="17"/>
      <c r="F9" s="30">
        <f>G9+H9</f>
        <v>0</v>
      </c>
      <c r="G9" s="17"/>
      <c r="H9" s="17"/>
      <c r="I9" s="17"/>
      <c r="J9" s="23"/>
    </row>
    <row r="10" spans="1:10" ht="9.75" customHeight="1">
      <c r="A10" s="18"/>
      <c r="B10" s="18"/>
      <c r="C10" s="18"/>
      <c r="D10" s="18"/>
      <c r="E10" s="18"/>
      <c r="F10" s="18"/>
      <c r="G10" s="18"/>
      <c r="H10" s="18"/>
      <c r="I10" s="18"/>
      <c r="J10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6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5</vt:lpstr>
      <vt:lpstr>4-1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2022-03-09T08:14:00Z</dcterms:created>
  <dcterms:modified xsi:type="dcterms:W3CDTF">2022-03-11T02:27:59Z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322970F8DC854CB4BC4133A2E7553C15</vt:lpwstr>
  </property>
  <property fmtid="{D5CDD505-2E9C-101B-9397-08002B2CF9AE}" pid="3" name="KSOProductBuildVer">
    <vt:lpwstr>2052-11.1.0.11365</vt:lpwstr>
  </property>
</Properties>
</file>