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 activeTab="7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25725"/>
</workbook>
</file>

<file path=xl/calcChain.xml><?xml version="1.0" encoding="utf-8"?>
<calcChain xmlns="http://schemas.openxmlformats.org/spreadsheetml/2006/main">
  <c r="H22" i="8"/>
  <c r="G44"/>
  <c r="F33"/>
  <c r="F44"/>
  <c r="H44"/>
  <c r="H38"/>
  <c r="H37" s="1"/>
  <c r="H34"/>
  <c r="H9" i="7"/>
  <c r="G9"/>
  <c r="H8"/>
  <c r="H7" s="1"/>
  <c r="N7" i="3"/>
  <c r="N8"/>
  <c r="I9" i="4"/>
  <c r="I8" s="1"/>
  <c r="I7" s="1"/>
  <c r="H9"/>
  <c r="G10"/>
  <c r="AA44" i="6"/>
  <c r="G44"/>
  <c r="AB44"/>
  <c r="F44"/>
  <c r="F45" i="8"/>
  <c r="AD8" i="6"/>
  <c r="AD9"/>
  <c r="AD44"/>
  <c r="AC44"/>
  <c r="J9"/>
  <c r="I9"/>
  <c r="I44"/>
  <c r="H44"/>
  <c r="I37"/>
  <c r="I38"/>
  <c r="AB45"/>
  <c r="AB46"/>
  <c r="AA46" s="1"/>
  <c r="AA45"/>
  <c r="AB33"/>
  <c r="AA33" s="1"/>
  <c r="H45"/>
  <c r="H33"/>
  <c r="G45"/>
  <c r="G33"/>
  <c r="H46"/>
  <c r="G46" s="1"/>
  <c r="G22" i="4"/>
  <c r="H8"/>
  <c r="H7" s="1"/>
  <c r="I9" i="7"/>
  <c r="I8" s="1"/>
  <c r="I7" s="1"/>
  <c r="G10"/>
  <c r="G16" i="4"/>
  <c r="G17"/>
  <c r="G18"/>
  <c r="G19"/>
  <c r="G20"/>
  <c r="G21"/>
  <c r="G23"/>
  <c r="G21" i="7"/>
  <c r="G22"/>
  <c r="G23"/>
  <c r="G16"/>
  <c r="G17"/>
  <c r="G18"/>
  <c r="G19"/>
  <c r="G20"/>
  <c r="G8" i="9"/>
  <c r="F6" i="5"/>
  <c r="E6" s="1"/>
  <c r="G38" i="8"/>
  <c r="G37" s="1"/>
  <c r="F36"/>
  <c r="F41"/>
  <c r="F43"/>
  <c r="F42"/>
  <c r="F40"/>
  <c r="K9" i="4"/>
  <c r="J9"/>
  <c r="G11" i="7"/>
  <c r="G26"/>
  <c r="G26" i="4"/>
  <c r="G10" i="13"/>
  <c r="G9"/>
  <c r="I8"/>
  <c r="H8"/>
  <c r="G8"/>
  <c r="I7"/>
  <c r="H7"/>
  <c r="G7"/>
  <c r="F9" i="12"/>
  <c r="D9"/>
  <c r="I8"/>
  <c r="H8"/>
  <c r="G8"/>
  <c r="F8"/>
  <c r="E8"/>
  <c r="D8"/>
  <c r="I7"/>
  <c r="H7"/>
  <c r="G7"/>
  <c r="F7"/>
  <c r="E7"/>
  <c r="D7"/>
  <c r="G10" i="11"/>
  <c r="G9"/>
  <c r="I8"/>
  <c r="H8"/>
  <c r="G8"/>
  <c r="I7"/>
  <c r="H7"/>
  <c r="G7"/>
  <c r="F9" i="10"/>
  <c r="D9" s="1"/>
  <c r="D8" s="1"/>
  <c r="D7" s="1"/>
  <c r="I8"/>
  <c r="H8"/>
  <c r="G8"/>
  <c r="E8"/>
  <c r="I7"/>
  <c r="H7"/>
  <c r="G7"/>
  <c r="E7"/>
  <c r="F39" i="8"/>
  <c r="F35"/>
  <c r="H9"/>
  <c r="G34"/>
  <c r="G22" s="1"/>
  <c r="F32"/>
  <c r="F31"/>
  <c r="F30"/>
  <c r="F29"/>
  <c r="F28"/>
  <c r="F27"/>
  <c r="F26"/>
  <c r="F25"/>
  <c r="F24"/>
  <c r="F23"/>
  <c r="F21"/>
  <c r="F20"/>
  <c r="F19"/>
  <c r="H18"/>
  <c r="G18"/>
  <c r="F17"/>
  <c r="F16"/>
  <c r="F15"/>
  <c r="F14"/>
  <c r="H13"/>
  <c r="G13"/>
  <c r="F12"/>
  <c r="F11"/>
  <c r="H10"/>
  <c r="G25" i="7"/>
  <c r="G24"/>
  <c r="G15"/>
  <c r="G14"/>
  <c r="G13"/>
  <c r="G12"/>
  <c r="AK47" i="6"/>
  <c r="AH47"/>
  <c r="AE47"/>
  <c r="AB47"/>
  <c r="X47"/>
  <c r="U47"/>
  <c r="R47"/>
  <c r="N47"/>
  <c r="K47"/>
  <c r="H47"/>
  <c r="AK43"/>
  <c r="AH43"/>
  <c r="AE43"/>
  <c r="AB43"/>
  <c r="X43"/>
  <c r="U43"/>
  <c r="R43"/>
  <c r="N43"/>
  <c r="K43"/>
  <c r="H43"/>
  <c r="AK42"/>
  <c r="AH42"/>
  <c r="AE42"/>
  <c r="AB42"/>
  <c r="X42"/>
  <c r="U42"/>
  <c r="R42"/>
  <c r="N42"/>
  <c r="K42"/>
  <c r="H42"/>
  <c r="AK41"/>
  <c r="AH41"/>
  <c r="AE41"/>
  <c r="AB41"/>
  <c r="X41"/>
  <c r="U41"/>
  <c r="R41"/>
  <c r="N41"/>
  <c r="K41"/>
  <c r="H41"/>
  <c r="AK40"/>
  <c r="AH40"/>
  <c r="AE40"/>
  <c r="AB40"/>
  <c r="X40"/>
  <c r="U40"/>
  <c r="R40"/>
  <c r="N40"/>
  <c r="K40"/>
  <c r="H40"/>
  <c r="AK39"/>
  <c r="AH39"/>
  <c r="AE39"/>
  <c r="AB39"/>
  <c r="X39"/>
  <c r="U39"/>
  <c r="R39"/>
  <c r="N39"/>
  <c r="K39"/>
  <c r="H39"/>
  <c r="AM38"/>
  <c r="AM37" s="1"/>
  <c r="AL38"/>
  <c r="AJ38"/>
  <c r="AJ37" s="1"/>
  <c r="AI38"/>
  <c r="AI37" s="1"/>
  <c r="AG38"/>
  <c r="AG37" s="1"/>
  <c r="AF38"/>
  <c r="AD38"/>
  <c r="AD37" s="1"/>
  <c r="AC38"/>
  <c r="Z38"/>
  <c r="Z37" s="1"/>
  <c r="Y38"/>
  <c r="W38"/>
  <c r="V38"/>
  <c r="T38"/>
  <c r="T37" s="1"/>
  <c r="S38"/>
  <c r="P38"/>
  <c r="P37" s="1"/>
  <c r="O38"/>
  <c r="M38"/>
  <c r="M37" s="1"/>
  <c r="L38"/>
  <c r="J38"/>
  <c r="J37" s="1"/>
  <c r="AC37"/>
  <c r="W37"/>
  <c r="AK36"/>
  <c r="AH36"/>
  <c r="AE36"/>
  <c r="AB36"/>
  <c r="X36"/>
  <c r="U36"/>
  <c r="R36"/>
  <c r="N36"/>
  <c r="K36"/>
  <c r="H36"/>
  <c r="AK35"/>
  <c r="AH35"/>
  <c r="AE35"/>
  <c r="AB35"/>
  <c r="X35"/>
  <c r="U35"/>
  <c r="R35"/>
  <c r="N35"/>
  <c r="K35"/>
  <c r="H35"/>
  <c r="AM34"/>
  <c r="AM22" s="1"/>
  <c r="AL34"/>
  <c r="AJ34"/>
  <c r="AJ22" s="1"/>
  <c r="AI34"/>
  <c r="AG34"/>
  <c r="AG22" s="1"/>
  <c r="AF34"/>
  <c r="AD34"/>
  <c r="AD22" s="1"/>
  <c r="AC34"/>
  <c r="AC22" s="1"/>
  <c r="Z34"/>
  <c r="Z22" s="1"/>
  <c r="Y34"/>
  <c r="X34" s="1"/>
  <c r="W34"/>
  <c r="V34"/>
  <c r="T34"/>
  <c r="T22" s="1"/>
  <c r="S34"/>
  <c r="P34"/>
  <c r="P22" s="1"/>
  <c r="O34"/>
  <c r="M34"/>
  <c r="M22" s="1"/>
  <c r="L34"/>
  <c r="J34"/>
  <c r="J22" s="1"/>
  <c r="I34"/>
  <c r="I22" s="1"/>
  <c r="AK32"/>
  <c r="AH32"/>
  <c r="AE32"/>
  <c r="AB32"/>
  <c r="X32"/>
  <c r="U32"/>
  <c r="R32"/>
  <c r="N32"/>
  <c r="K32"/>
  <c r="H32"/>
  <c r="AK31"/>
  <c r="AH31"/>
  <c r="AE31"/>
  <c r="AB31"/>
  <c r="X31"/>
  <c r="U31"/>
  <c r="R31"/>
  <c r="N31"/>
  <c r="K31"/>
  <c r="H31"/>
  <c r="AK30"/>
  <c r="AH30"/>
  <c r="AE30"/>
  <c r="AB30"/>
  <c r="X30"/>
  <c r="U30"/>
  <c r="R30"/>
  <c r="N30"/>
  <c r="K30"/>
  <c r="H30"/>
  <c r="AK29"/>
  <c r="AH29"/>
  <c r="AE29"/>
  <c r="AB29"/>
  <c r="X29"/>
  <c r="U29"/>
  <c r="R29"/>
  <c r="N29"/>
  <c r="K29"/>
  <c r="H29"/>
  <c r="AK28"/>
  <c r="AH28"/>
  <c r="AE28"/>
  <c r="AB28"/>
  <c r="X28"/>
  <c r="U28"/>
  <c r="R28"/>
  <c r="N28"/>
  <c r="K28"/>
  <c r="H28"/>
  <c r="AK27"/>
  <c r="AH27"/>
  <c r="AE27"/>
  <c r="AB27"/>
  <c r="X27"/>
  <c r="U27"/>
  <c r="R27"/>
  <c r="N27"/>
  <c r="K27"/>
  <c r="H27"/>
  <c r="AK26"/>
  <c r="AH26"/>
  <c r="AE26"/>
  <c r="AB26"/>
  <c r="X26"/>
  <c r="U26"/>
  <c r="R26"/>
  <c r="N26"/>
  <c r="K26"/>
  <c r="H26"/>
  <c r="AK25"/>
  <c r="AH25"/>
  <c r="AE25"/>
  <c r="AB25"/>
  <c r="X25"/>
  <c r="U25"/>
  <c r="R25"/>
  <c r="N25"/>
  <c r="K25"/>
  <c r="H25"/>
  <c r="AK24"/>
  <c r="AH24"/>
  <c r="AE24"/>
  <c r="AB24"/>
  <c r="X24"/>
  <c r="U24"/>
  <c r="R24"/>
  <c r="N24"/>
  <c r="K24"/>
  <c r="H24"/>
  <c r="AK23"/>
  <c r="AH23"/>
  <c r="AE23"/>
  <c r="AB23"/>
  <c r="X23"/>
  <c r="U23"/>
  <c r="R23"/>
  <c r="N23"/>
  <c r="K23"/>
  <c r="H23"/>
  <c r="AI22"/>
  <c r="W22"/>
  <c r="O22"/>
  <c r="AK21"/>
  <c r="AH21"/>
  <c r="AE21"/>
  <c r="AB21"/>
  <c r="X21"/>
  <c r="U21"/>
  <c r="R21"/>
  <c r="N21"/>
  <c r="K21"/>
  <c r="H21"/>
  <c r="AK20"/>
  <c r="AH20"/>
  <c r="AE20"/>
  <c r="AB20"/>
  <c r="X20"/>
  <c r="U20"/>
  <c r="R20"/>
  <c r="N20"/>
  <c r="K20"/>
  <c r="H20"/>
  <c r="AK19"/>
  <c r="AH19"/>
  <c r="AE19"/>
  <c r="AB19"/>
  <c r="X19"/>
  <c r="U19"/>
  <c r="R19"/>
  <c r="N19"/>
  <c r="K19"/>
  <c r="H19"/>
  <c r="AM18"/>
  <c r="AL18"/>
  <c r="AJ18"/>
  <c r="AI18"/>
  <c r="AG18"/>
  <c r="AF18"/>
  <c r="AD18"/>
  <c r="AC18"/>
  <c r="Z18"/>
  <c r="X18" s="1"/>
  <c r="Y18"/>
  <c r="W18"/>
  <c r="W10" s="1"/>
  <c r="V18"/>
  <c r="T18"/>
  <c r="S18"/>
  <c r="P18"/>
  <c r="O18"/>
  <c r="N18"/>
  <c r="M18"/>
  <c r="L18"/>
  <c r="K18" s="1"/>
  <c r="J18"/>
  <c r="I18"/>
  <c r="AK17"/>
  <c r="AH17"/>
  <c r="AE17"/>
  <c r="AB17"/>
  <c r="X17"/>
  <c r="U17"/>
  <c r="R17"/>
  <c r="N17"/>
  <c r="K17"/>
  <c r="H17"/>
  <c r="AK16"/>
  <c r="AH16"/>
  <c r="AE16"/>
  <c r="AB16"/>
  <c r="X16"/>
  <c r="U16"/>
  <c r="R16"/>
  <c r="N16"/>
  <c r="K16"/>
  <c r="H16"/>
  <c r="AK15"/>
  <c r="AH15"/>
  <c r="AE15"/>
  <c r="AB15"/>
  <c r="X15"/>
  <c r="U15"/>
  <c r="R15"/>
  <c r="N15"/>
  <c r="K15"/>
  <c r="H15"/>
  <c r="AK14"/>
  <c r="AH14"/>
  <c r="AE14"/>
  <c r="AB14"/>
  <c r="AA14" s="1"/>
  <c r="X14"/>
  <c r="U14"/>
  <c r="R14"/>
  <c r="N14"/>
  <c r="K14"/>
  <c r="H14"/>
  <c r="AM13"/>
  <c r="AL13"/>
  <c r="AK13" s="1"/>
  <c r="AJ13"/>
  <c r="AI13"/>
  <c r="AH13" s="1"/>
  <c r="AG13"/>
  <c r="AF13"/>
  <c r="AD13"/>
  <c r="AC13"/>
  <c r="AC10" s="1"/>
  <c r="AC9" s="1"/>
  <c r="Z13"/>
  <c r="Y13"/>
  <c r="Y10" s="1"/>
  <c r="W13"/>
  <c r="V13"/>
  <c r="T13"/>
  <c r="S13"/>
  <c r="R13" s="1"/>
  <c r="P13"/>
  <c r="O13"/>
  <c r="O10" s="1"/>
  <c r="M13"/>
  <c r="M10" s="1"/>
  <c r="L13"/>
  <c r="J13"/>
  <c r="J10" s="1"/>
  <c r="I13"/>
  <c r="AK12"/>
  <c r="AH12"/>
  <c r="AE12"/>
  <c r="AB12"/>
  <c r="X12"/>
  <c r="U12"/>
  <c r="R12"/>
  <c r="N12"/>
  <c r="K12"/>
  <c r="H12"/>
  <c r="AK11"/>
  <c r="AH11"/>
  <c r="AE11"/>
  <c r="AB11"/>
  <c r="X11"/>
  <c r="U11"/>
  <c r="R11"/>
  <c r="N11"/>
  <c r="K11"/>
  <c r="H11"/>
  <c r="AK9"/>
  <c r="AH9"/>
  <c r="AE9"/>
  <c r="X9"/>
  <c r="U9"/>
  <c r="R9"/>
  <c r="N9"/>
  <c r="K9"/>
  <c r="AK8"/>
  <c r="AK7" s="1"/>
  <c r="AH8"/>
  <c r="AE8"/>
  <c r="AE7" s="1"/>
  <c r="C12" i="5" s="1"/>
  <c r="X8" i="6"/>
  <c r="U8"/>
  <c r="U7" s="1"/>
  <c r="R8"/>
  <c r="R7" s="1"/>
  <c r="N8"/>
  <c r="K8"/>
  <c r="K7" s="1"/>
  <c r="C8" i="5" s="1"/>
  <c r="AM7" i="6"/>
  <c r="AL7"/>
  <c r="AJ7"/>
  <c r="AI7"/>
  <c r="AH7"/>
  <c r="C13" i="5" s="1"/>
  <c r="AG7" i="6"/>
  <c r="AF7"/>
  <c r="AD7"/>
  <c r="Z7"/>
  <c r="Y7"/>
  <c r="X7"/>
  <c r="W7"/>
  <c r="V7"/>
  <c r="T7"/>
  <c r="S7"/>
  <c r="P7"/>
  <c r="O7"/>
  <c r="N7"/>
  <c r="C9" i="5" s="1"/>
  <c r="M7" i="6"/>
  <c r="L7"/>
  <c r="E33" i="5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G25" i="4"/>
  <c r="G24"/>
  <c r="G15"/>
  <c r="G14"/>
  <c r="G13"/>
  <c r="G12"/>
  <c r="G11"/>
  <c r="G9" s="1"/>
  <c r="K8"/>
  <c r="K7" s="1"/>
  <c r="J8"/>
  <c r="J7" s="1"/>
  <c r="D9" i="3"/>
  <c r="D8" s="1"/>
  <c r="D7" s="1"/>
  <c r="M8"/>
  <c r="L8"/>
  <c r="L7" s="1"/>
  <c r="K8"/>
  <c r="J8"/>
  <c r="J7" s="1"/>
  <c r="C10" i="2" s="1"/>
  <c r="I8" i="3"/>
  <c r="H8"/>
  <c r="H7" s="1"/>
  <c r="C8" i="2" s="1"/>
  <c r="G8" i="3"/>
  <c r="F8"/>
  <c r="F7" s="1"/>
  <c r="C6" i="2" s="1"/>
  <c r="E8" i="3"/>
  <c r="E7" s="1"/>
  <c r="C38" i="2" s="1"/>
  <c r="M7" i="3"/>
  <c r="K7"/>
  <c r="C11" i="2" s="1"/>
  <c r="I7" i="3"/>
  <c r="C9" i="2" s="1"/>
  <c r="G7" i="3"/>
  <c r="C7" i="2" s="1"/>
  <c r="C37"/>
  <c r="E36"/>
  <c r="E40" s="1"/>
  <c r="G10" i="8" l="1"/>
  <c r="G9" s="1"/>
  <c r="AC8" i="6"/>
  <c r="AB8" s="1"/>
  <c r="AB7" s="1"/>
  <c r="C11" i="5" s="1"/>
  <c r="C10" s="1"/>
  <c r="AB9" i="6"/>
  <c r="AA9" s="1"/>
  <c r="AC7"/>
  <c r="N22"/>
  <c r="Y22"/>
  <c r="N34"/>
  <c r="R34"/>
  <c r="Q34" s="1"/>
  <c r="U34"/>
  <c r="AB37"/>
  <c r="X38"/>
  <c r="Y37"/>
  <c r="X37" s="1"/>
  <c r="N38"/>
  <c r="R38"/>
  <c r="U38"/>
  <c r="F46"/>
  <c r="F33"/>
  <c r="I10"/>
  <c r="H10" s="1"/>
  <c r="AI10"/>
  <c r="Q14"/>
  <c r="AH18"/>
  <c r="AH22"/>
  <c r="Q23"/>
  <c r="Q24"/>
  <c r="Q25"/>
  <c r="Q26"/>
  <c r="Q27"/>
  <c r="Q28"/>
  <c r="Q29"/>
  <c r="Q30"/>
  <c r="Q31"/>
  <c r="Q32"/>
  <c r="AH34"/>
  <c r="G35"/>
  <c r="AA35"/>
  <c r="G36"/>
  <c r="AA36"/>
  <c r="AH38"/>
  <c r="G42"/>
  <c r="AA42"/>
  <c r="F45"/>
  <c r="AA11"/>
  <c r="N13"/>
  <c r="T10"/>
  <c r="Z10"/>
  <c r="X10" s="1"/>
  <c r="AD10"/>
  <c r="AB10" s="1"/>
  <c r="AG10"/>
  <c r="AA15"/>
  <c r="Q16"/>
  <c r="Q17"/>
  <c r="R18"/>
  <c r="U18"/>
  <c r="AB18"/>
  <c r="AE18"/>
  <c r="AM10"/>
  <c r="Q19"/>
  <c r="K34"/>
  <c r="AB34"/>
  <c r="AE34"/>
  <c r="O37"/>
  <c r="N37" s="1"/>
  <c r="K38"/>
  <c r="AB38"/>
  <c r="AE38"/>
  <c r="Q39"/>
  <c r="Q42"/>
  <c r="AB22"/>
  <c r="G8" i="7"/>
  <c r="G7" s="1"/>
  <c r="G8" i="4"/>
  <c r="G7" s="1"/>
  <c r="F37" i="8"/>
  <c r="J8" i="6"/>
  <c r="J7" s="1"/>
  <c r="I8"/>
  <c r="I7" s="1"/>
  <c r="F8" i="10"/>
  <c r="F7" s="1"/>
  <c r="G7" i="9"/>
  <c r="G6" s="1"/>
  <c r="Q11" i="6"/>
  <c r="Q12"/>
  <c r="AA12"/>
  <c r="G14"/>
  <c r="F14" s="1"/>
  <c r="G17"/>
  <c r="AA17"/>
  <c r="G19"/>
  <c r="AA19"/>
  <c r="G20"/>
  <c r="AA20"/>
  <c r="G21"/>
  <c r="AA21"/>
  <c r="AA23"/>
  <c r="AA24"/>
  <c r="AA25"/>
  <c r="AA26"/>
  <c r="AA27"/>
  <c r="AA28"/>
  <c r="AA29"/>
  <c r="AA30"/>
  <c r="AA31"/>
  <c r="AA32"/>
  <c r="Q35"/>
  <c r="G39"/>
  <c r="AA39"/>
  <c r="G40"/>
  <c r="AA40"/>
  <c r="G41"/>
  <c r="AA41"/>
  <c r="Q43"/>
  <c r="Q47"/>
  <c r="Q9"/>
  <c r="S10"/>
  <c r="K13"/>
  <c r="P10"/>
  <c r="N10" s="1"/>
  <c r="U13"/>
  <c r="AE13"/>
  <c r="AJ10"/>
  <c r="Q15"/>
  <c r="G16"/>
  <c r="AA16"/>
  <c r="AK18"/>
  <c r="AA18" s="1"/>
  <c r="Q20"/>
  <c r="Q21"/>
  <c r="F21" s="1"/>
  <c r="S22"/>
  <c r="R22" s="1"/>
  <c r="X22"/>
  <c r="AK34"/>
  <c r="Q36"/>
  <c r="F36" s="1"/>
  <c r="S37"/>
  <c r="R37" s="1"/>
  <c r="AK38"/>
  <c r="AA38" s="1"/>
  <c r="Q40"/>
  <c r="Q41"/>
  <c r="G43"/>
  <c r="AA43"/>
  <c r="F43" s="1"/>
  <c r="G47"/>
  <c r="AA47"/>
  <c r="AH10"/>
  <c r="AH37"/>
  <c r="X13"/>
  <c r="AB13"/>
  <c r="AA13" s="1"/>
  <c r="H22"/>
  <c r="G22" s="1"/>
  <c r="Q8"/>
  <c r="Q7" s="1"/>
  <c r="AA8"/>
  <c r="AA7" s="1"/>
  <c r="L10"/>
  <c r="K10" s="1"/>
  <c r="V10"/>
  <c r="U10" s="1"/>
  <c r="AF10"/>
  <c r="AE10" s="1"/>
  <c r="AL10"/>
  <c r="G11"/>
  <c r="F11" s="1"/>
  <c r="G12"/>
  <c r="H13"/>
  <c r="G13" s="1"/>
  <c r="G15"/>
  <c r="H18"/>
  <c r="G18" s="1"/>
  <c r="L22"/>
  <c r="K22" s="1"/>
  <c r="V22"/>
  <c r="U22" s="1"/>
  <c r="Q22" s="1"/>
  <c r="AF22"/>
  <c r="AE22" s="1"/>
  <c r="AL22"/>
  <c r="AK22" s="1"/>
  <c r="G23"/>
  <c r="G24"/>
  <c r="F24" s="1"/>
  <c r="G25"/>
  <c r="G26"/>
  <c r="F26" s="1"/>
  <c r="G27"/>
  <c r="G28"/>
  <c r="F28" s="1"/>
  <c r="G29"/>
  <c r="G30"/>
  <c r="G31"/>
  <c r="G32"/>
  <c r="F32" s="1"/>
  <c r="H34"/>
  <c r="L37"/>
  <c r="K37" s="1"/>
  <c r="V37"/>
  <c r="U37" s="1"/>
  <c r="AF37"/>
  <c r="AE37" s="1"/>
  <c r="AA37" s="1"/>
  <c r="AL37"/>
  <c r="AK37" s="1"/>
  <c r="H38"/>
  <c r="G38" s="1"/>
  <c r="H8" i="8"/>
  <c r="H7" s="1"/>
  <c r="F13"/>
  <c r="F18"/>
  <c r="F34"/>
  <c r="F38"/>
  <c r="F22"/>
  <c r="C36" i="2"/>
  <c r="C40" s="1"/>
  <c r="H37" i="6"/>
  <c r="F10" i="8" l="1"/>
  <c r="F9"/>
  <c r="F8" s="1"/>
  <c r="F7" s="1"/>
  <c r="R10" i="6"/>
  <c r="F42"/>
  <c r="F35"/>
  <c r="Q38"/>
  <c r="F38" s="1"/>
  <c r="G34"/>
  <c r="AK10"/>
  <c r="AA10" s="1"/>
  <c r="Q18"/>
  <c r="F18" s="1"/>
  <c r="Q10"/>
  <c r="F31"/>
  <c r="F29"/>
  <c r="F27"/>
  <c r="F25"/>
  <c r="AA34"/>
  <c r="F41"/>
  <c r="F39"/>
  <c r="F30"/>
  <c r="F23"/>
  <c r="H8"/>
  <c r="G8" s="1"/>
  <c r="G7" s="1"/>
  <c r="H9"/>
  <c r="G9" s="1"/>
  <c r="F9" s="1"/>
  <c r="H7"/>
  <c r="C7" i="5" s="1"/>
  <c r="C6" s="1"/>
  <c r="F12" i="6"/>
  <c r="Q13"/>
  <c r="F47"/>
  <c r="F40"/>
  <c r="F20"/>
  <c r="F19"/>
  <c r="F17"/>
  <c r="Q37"/>
  <c r="F15"/>
  <c r="F16"/>
  <c r="F13"/>
  <c r="G10"/>
  <c r="G37"/>
  <c r="AA22"/>
  <c r="F22" s="1"/>
  <c r="G8" i="8"/>
  <c r="G7" s="1"/>
  <c r="F8" i="6" l="1"/>
  <c r="F7" s="1"/>
  <c r="F34"/>
  <c r="F10"/>
  <c r="F37"/>
</calcChain>
</file>

<file path=xl/sharedStrings.xml><?xml version="1.0" encoding="utf-8"?>
<sst xmlns="http://schemas.openxmlformats.org/spreadsheetml/2006/main" count="828" uniqueCount="354">
  <si>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</si>
  <si>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</si>
  <si>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</si>
  <si>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</si>
  <si>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</si>
  <si>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</si>
  <si>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</si>
  <si>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</si>
  <si>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</si>
  <si>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</si>
  <si>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</si>
  <si>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</si>
  <si>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</si>
  <si>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</si>
  <si>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</si>
  <si>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</si>
  <si>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</si>
  <si>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</si>
  <si>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</si>
  <si>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</si>
  <si>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</si>
  <si>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</si>
  <si>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</si>
  <si>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</si>
  <si>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</si>
  <si>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</si>
  <si>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</si>
  <si>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</si>
  <si>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</si>
  <si>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</si>
  <si>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</si>
  <si>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</si>
  <si>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</si>
  <si>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</si>
  <si>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</si>
  <si>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</si>
  <si>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</si>
  <si>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</si>
  <si>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</si>
  <si>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</si>
  <si>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</si>
  <si>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</si>
  <si>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</si>
  <si>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</si>
  <si>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</si>
  <si>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</si>
  <si>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</si>
  <si>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</si>
  <si>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</si>
  <si>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</si>
  <si>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</si>
  <si>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</si>
  <si>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</si>
  <si>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</si>
  <si>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</si>
  <si>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</si>
  <si>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</si>
  <si>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</si>
  <si>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</si>
  <si>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</si>
  <si>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</si>
  <si>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</si>
  <si>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</si>
  <si>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</si>
  <si>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</si>
  <si>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</si>
  <si>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</si>
  <si>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</si>
  <si>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</si>
  <si>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</si>
  <si>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</si>
  <si>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</si>
  <si>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</si>
  <si>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</si>
  <si>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</si>
  <si>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</si>
  <si>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</si>
  <si>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</si>
  <si>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</si>
  <si>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</si>
  <si>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</si>
  <si>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</si>
  <si>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</si>
  <si>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</si>
  <si>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</si>
  <si>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</si>
  <si>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事业运行</t>
    </r>
  </si>
  <si>
    <t>32</t>
  </si>
  <si>
    <t>99</t>
  </si>
  <si>
    <r>
      <rPr>
        <sz val="11"/>
        <rFont val="宋体"/>
        <family val="3"/>
        <charset val="134"/>
      </rPr>
      <t> 其他组织事务支出</t>
    </r>
  </si>
  <si>
    <t>36</t>
  </si>
  <si>
    <t>02</t>
  </si>
  <si>
    <r>
      <rPr>
        <sz val="11"/>
        <rFont val="宋体"/>
        <family val="3"/>
        <charset val="134"/>
      </rPr>
      <t> 一般行政管理事务</t>
    </r>
  </si>
  <si>
    <t>208</t>
  </si>
  <si>
    <t>05</t>
  </si>
  <si>
    <r>
      <rPr>
        <sz val="11"/>
        <rFont val="宋体"/>
        <family val="3"/>
        <charset val="134"/>
      </rPr>
      <t> 机关事业单位基本养老保险缴费支出</t>
    </r>
  </si>
  <si>
    <t>210</t>
  </si>
  <si>
    <t>11</t>
  </si>
  <si>
    <r>
      <rPr>
        <sz val="11"/>
        <rFont val="宋体"/>
        <family val="3"/>
        <charset val="134"/>
      </rPr>
      <t> 行政单位医疗</t>
    </r>
  </si>
  <si>
    <t>16</t>
  </si>
  <si>
    <r>
      <rPr>
        <sz val="11"/>
        <rFont val="宋体"/>
        <family val="3"/>
        <charset val="134"/>
      </rPr>
      <t> 老龄卫生健康事务</t>
    </r>
  </si>
  <si>
    <t>213</t>
  </si>
  <si>
    <t>07</t>
  </si>
  <si>
    <r>
      <rPr>
        <sz val="11"/>
        <rFont val="宋体"/>
        <family val="3"/>
        <charset val="134"/>
      </rPr>
      <t> 对村民委员会和村党支部的补助</t>
    </r>
  </si>
  <si>
    <r>
      <rPr>
        <sz val="11"/>
        <rFont val="宋体"/>
        <family val="3"/>
        <charset val="134"/>
      </rPr>
      <t> 其他农村综合改革支出</t>
    </r>
  </si>
  <si>
    <t>221</t>
  </si>
  <si>
    <r>
      <rPr>
        <sz val="11"/>
        <rFont val="宋体"/>
        <family val="3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</si>
  <si>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</si>
  <si>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</si>
  <si>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</si>
  <si>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</si>
  <si>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</si>
  <si>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</si>
  <si>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</si>
  <si>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</si>
  <si>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</si>
  <si>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</si>
  <si>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</si>
  <si>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</si>
  <si>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</si>
  <si>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</si>
  <si>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</si>
  <si>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</si>
  <si>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</si>
  <si>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</si>
  <si>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</si>
  <si>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</si>
  <si>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</si>
  <si>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</si>
  <si>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</si>
  <si>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</si>
  <si>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</si>
  <si>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</si>
  <si>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</si>
  <si>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</si>
  <si>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</si>
  <si>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</si>
  <si>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</si>
  <si>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</si>
  <si>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</si>
  <si>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</si>
  <si>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</si>
  <si>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</si>
  <si>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</si>
  <si>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</si>
  <si>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</si>
  <si>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</si>
  <si>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</si>
  <si>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</si>
  <si>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</si>
  <si>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</si>
  <si>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</si>
  <si>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</si>
  <si>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</si>
  <si>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</si>
  <si>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</si>
  <si>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</si>
  <si>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</si>
  <si>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</si>
  <si>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</si>
  <si>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</si>
  <si>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</si>
  <si>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</si>
  <si>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05</t>
    </r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</si>
  <si>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</si>
  <si>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</si>
  <si>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</si>
  <si>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</si>
  <si>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</si>
  <si>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</si>
  <si>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</si>
  <si>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</si>
  <si>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01</t>
    </r>
  </si>
  <si>
    <t>30101</t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</si>
  <si>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</si>
  <si>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02</t>
    </r>
  </si>
  <si>
    <t>30102</t>
  </si>
  <si>
    <r>
      <rPr>
        <sz val="11"/>
        <rFont val="宋体"/>
        <family val="3"/>
        <charset val="134"/>
      </rPr>
      <t>  津贴补贴</t>
    </r>
  </si>
  <si>
    <t>30103</t>
  </si>
  <si>
    <r>
      <rPr>
        <sz val="11"/>
        <rFont val="宋体"/>
        <family val="3"/>
        <charset val="134"/>
      </rPr>
      <t>  奖金</t>
    </r>
  </si>
  <si>
    <t>3010301</t>
  </si>
  <si>
    <r>
      <rPr>
        <sz val="11"/>
        <rFont val="宋体"/>
        <family val="3"/>
        <charset val="134"/>
      </rPr>
      <t>   年终一次性奖励工资</t>
    </r>
  </si>
  <si>
    <r>
      <rPr>
        <sz val="11"/>
        <rFont val="宋体"/>
        <family val="3"/>
        <charset val="134"/>
      </rPr>
      <t>07</t>
    </r>
  </si>
  <si>
    <t>30107</t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</si>
  <si>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</si>
  <si>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08</t>
    </r>
  </si>
  <si>
    <t>30108</t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</si>
  <si>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</si>
  <si>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10</t>
    </r>
  </si>
  <si>
    <t>30110</t>
  </si>
  <si>
    <r>
      <rPr>
        <sz val="11"/>
        <rFont val="宋体"/>
        <family val="3"/>
        <charset val="134"/>
      </rPr>
      <t>  职工基本医疗保险缴费</t>
    </r>
  </si>
  <si>
    <t>30112</t>
  </si>
  <si>
    <r>
      <rPr>
        <sz val="11"/>
        <rFont val="宋体"/>
        <family val="3"/>
        <charset val="134"/>
      </rPr>
      <t>  其他社会保障缴费</t>
    </r>
  </si>
  <si>
    <t>3011201</t>
  </si>
  <si>
    <r>
      <rPr>
        <sz val="11"/>
        <rFont val="宋体"/>
        <family val="3"/>
        <charset val="134"/>
      </rPr>
      <t>   失业保险</t>
    </r>
  </si>
  <si>
    <t>3011202</t>
  </si>
  <si>
    <r>
      <rPr>
        <sz val="11"/>
        <rFont val="宋体"/>
        <family val="3"/>
        <charset val="134"/>
      </rPr>
      <t>   工伤保险</t>
    </r>
  </si>
  <si>
    <r>
      <rPr>
        <sz val="11"/>
        <rFont val="宋体"/>
        <family val="3"/>
        <charset val="134"/>
      </rPr>
      <t>13</t>
    </r>
  </si>
  <si>
    <t>30113</t>
  </si>
  <si>
    <r>
      <rPr>
        <sz val="11"/>
        <rFont val="宋体"/>
        <family val="3"/>
        <charset val="134"/>
      </rPr>
      <t>  住房公积金</t>
    </r>
  </si>
  <si>
    <t>302</t>
  </si>
  <si>
    <r>
      <rPr>
        <sz val="11"/>
        <rFont val="宋体"/>
        <family val="3"/>
        <charset val="134"/>
      </rPr>
      <t> 商品和服务支出</t>
    </r>
  </si>
  <si>
    <t>30201</t>
  </si>
  <si>
    <r>
      <rPr>
        <sz val="11"/>
        <rFont val="宋体"/>
        <family val="3"/>
        <charset val="134"/>
      </rPr>
      <t>  办公费</t>
    </r>
  </si>
  <si>
    <t>30202</t>
  </si>
  <si>
    <r>
      <rPr>
        <sz val="11"/>
        <rFont val="宋体"/>
        <family val="3"/>
        <charset val="134"/>
      </rPr>
      <t>  印刷费</t>
    </r>
  </si>
  <si>
    <r>
      <rPr>
        <sz val="11"/>
        <rFont val="宋体"/>
        <family val="3"/>
        <charset val="134"/>
      </rPr>
      <t>06</t>
    </r>
  </si>
  <si>
    <t>30206</t>
  </si>
  <si>
    <r>
      <rPr>
        <sz val="11"/>
        <rFont val="宋体"/>
        <family val="3"/>
        <charset val="134"/>
      </rPr>
      <t>  电费</t>
    </r>
  </si>
  <si>
    <t>30207</t>
  </si>
  <si>
    <r>
      <rPr>
        <sz val="11"/>
        <rFont val="宋体"/>
        <family val="3"/>
        <charset val="134"/>
      </rPr>
      <t>  邮电费</t>
    </r>
  </si>
  <si>
    <r>
      <rPr>
        <sz val="11"/>
        <rFont val="宋体"/>
        <family val="3"/>
        <charset val="134"/>
      </rPr>
      <t>11</t>
    </r>
  </si>
  <si>
    <t>30211</t>
  </si>
  <si>
    <r>
      <rPr>
        <sz val="11"/>
        <rFont val="宋体"/>
        <family val="3"/>
        <charset val="134"/>
      </rPr>
      <t>  差旅费</t>
    </r>
  </si>
  <si>
    <r>
      <rPr>
        <sz val="11"/>
        <rFont val="宋体"/>
        <family val="3"/>
        <charset val="134"/>
      </rPr>
      <t>15</t>
    </r>
  </si>
  <si>
    <t>30215</t>
  </si>
  <si>
    <r>
      <rPr>
        <sz val="11"/>
        <rFont val="宋体"/>
        <family val="3"/>
        <charset val="134"/>
      </rPr>
      <t>  会议费</t>
    </r>
  </si>
  <si>
    <r>
      <rPr>
        <sz val="11"/>
        <rFont val="宋体"/>
        <family val="3"/>
        <charset val="134"/>
      </rPr>
      <t>16</t>
    </r>
  </si>
  <si>
    <t>30216</t>
  </si>
  <si>
    <r>
      <rPr>
        <sz val="11"/>
        <rFont val="宋体"/>
        <family val="3"/>
        <charset val="134"/>
      </rPr>
      <t>  培训费</t>
    </r>
  </si>
  <si>
    <r>
      <rPr>
        <sz val="11"/>
        <rFont val="宋体"/>
        <family val="3"/>
        <charset val="134"/>
      </rPr>
      <t>17</t>
    </r>
  </si>
  <si>
    <t>30217</t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</si>
  <si>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</si>
  <si>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28</t>
    </r>
  </si>
  <si>
    <t>30228</t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</si>
  <si>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</si>
  <si>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29</t>
    </r>
  </si>
  <si>
    <t>30229</t>
  </si>
  <si>
    <r>
      <rPr>
        <sz val="11"/>
        <rFont val="宋体"/>
        <family val="3"/>
        <charset val="134"/>
      </rPr>
      <t>  福利费</t>
    </r>
  </si>
  <si>
    <t>30239</t>
  </si>
  <si>
    <r>
      <rPr>
        <sz val="11"/>
        <rFont val="宋体"/>
        <family val="3"/>
        <charset val="134"/>
      </rPr>
      <t>  其他交通费用</t>
    </r>
  </si>
  <si>
    <t>3023901</t>
  </si>
  <si>
    <t>303</t>
  </si>
  <si>
    <r>
      <rPr>
        <sz val="11"/>
        <rFont val="宋体"/>
        <family val="3"/>
        <charset val="134"/>
      </rPr>
      <t> 对个人和家庭的补助</t>
    </r>
  </si>
  <si>
    <t>30305</t>
  </si>
  <si>
    <r>
      <rPr>
        <sz val="11"/>
        <rFont val="宋体"/>
        <family val="3"/>
        <charset val="134"/>
      </rPr>
      <t>  生活补助</t>
    </r>
  </si>
  <si>
    <t>3030501</t>
  </si>
  <si>
    <r>
      <rPr>
        <sz val="11"/>
        <rFont val="宋体"/>
        <family val="3"/>
        <charset val="134"/>
      </rPr>
      <t>   三支一扶</t>
    </r>
  </si>
  <si>
    <t>3030503</t>
  </si>
  <si>
    <r>
      <rPr>
        <sz val="11"/>
        <rFont val="宋体"/>
        <family val="3"/>
        <charset val="134"/>
      </rPr>
      <t>   遗属补助</t>
    </r>
  </si>
  <si>
    <r>
      <rPr>
        <sz val="11"/>
        <rFont val="宋体"/>
        <family val="3"/>
        <charset val="134"/>
      </rPr>
      <t>09</t>
    </r>
  </si>
  <si>
    <t>30309</t>
  </si>
  <si>
    <r>
      <rPr>
        <sz val="11"/>
        <rFont val="宋体"/>
        <family val="3"/>
        <charset val="134"/>
      </rPr>
      <t>  奖励金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</si>
  <si>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</si>
  <si>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</si>
  <si>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</si>
  <si>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</si>
  <si>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</si>
  <si>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</si>
  <si>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</si>
  <si>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</si>
  <si>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</si>
  <si>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</si>
  <si>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</si>
  <si>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</si>
  <si>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</si>
  <si>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</si>
  <si>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</si>
  <si>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</si>
  <si>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</si>
  <si>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</si>
  <si>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</si>
  <si>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</si>
  <si>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旺苍县黄洋镇人民政府</t>
    </r>
  </si>
  <si>
    <t>508001</t>
  </si>
  <si>
    <t>31</t>
  </si>
  <si>
    <t>04</t>
  </si>
  <si>
    <t>508</t>
  </si>
  <si>
    <r>
      <t xml:space="preserve"> </t>
    </r>
    <r>
      <rPr>
        <sz val="11"/>
        <color indexed="8"/>
        <rFont val="宋体"/>
        <family val="3"/>
        <charset val="134"/>
        <scheme val="minor"/>
      </rPr>
      <t xml:space="preserve"> </t>
    </r>
    <phoneticPr fontId="18" type="noConversion"/>
  </si>
  <si>
    <t>  对民间非营利组织和群众性自治组织补贴</t>
    <phoneticPr fontId="18" type="noConversion"/>
  </si>
  <si>
    <r>
      <t>0</t>
    </r>
    <r>
      <rPr>
        <sz val="11"/>
        <rFont val="宋体"/>
        <family val="3"/>
        <charset val="134"/>
      </rPr>
      <t>8</t>
    </r>
    <phoneticPr fontId="18" type="noConversion"/>
  </si>
  <si>
    <t xml:space="preserve">  其他对个人和家庭的补助</t>
    <phoneticPr fontId="18" type="noConversion"/>
  </si>
  <si>
    <r>
      <t xml:space="preserve"> </t>
    </r>
    <r>
      <rPr>
        <sz val="11"/>
        <rFont val="宋体"/>
        <family val="3"/>
        <charset val="134"/>
      </rPr>
      <t xml:space="preserve">     </t>
    </r>
    <r>
      <rPr>
        <sz val="11"/>
        <rFont val="宋体"/>
        <family val="3"/>
        <charset val="134"/>
      </rPr>
      <t>其他补助</t>
    </r>
    <phoneticPr fontId="18" type="noConversion"/>
  </si>
  <si>
    <t>   公务用车运行维护费</t>
    <phoneticPr fontId="18" type="noConversion"/>
  </si>
  <si>
    <t xml:space="preserve">    公务用车运行维护费</t>
    <phoneticPr fontId="18" type="noConversion"/>
  </si>
  <si>
    <r>
      <t xml:space="preserve"> </t>
    </r>
    <r>
      <rPr>
        <sz val="11"/>
        <rFont val="宋体"/>
        <family val="3"/>
        <charset val="134"/>
      </rPr>
      <t xml:space="preserve">   其他商品和服务支出</t>
    </r>
    <phoneticPr fontId="18" type="noConversion"/>
  </si>
  <si>
    <t>  公务用车改革补贴</t>
    <phoneticPr fontId="18" type="noConversion"/>
  </si>
  <si>
    <t xml:space="preserve">  其他支出</t>
    <phoneticPr fontId="18" type="noConversion"/>
  </si>
  <si>
    <t>06</t>
  </si>
  <si>
    <t>211</t>
  </si>
  <si>
    <t>212</t>
  </si>
  <si>
    <t>08</t>
  </si>
  <si>
    <t xml:space="preserve">  其他企业改革发展补助</t>
    <phoneticPr fontId="18" type="noConversion"/>
  </si>
  <si>
    <t>03</t>
    <phoneticPr fontId="18" type="noConversion"/>
  </si>
  <si>
    <t>02</t>
    <phoneticPr fontId="18" type="noConversion"/>
  </si>
  <si>
    <t xml:space="preserve">  水体</t>
    <phoneticPr fontId="18" type="noConversion"/>
  </si>
  <si>
    <t>212</t>
    <phoneticPr fontId="18" type="noConversion"/>
  </si>
  <si>
    <t xml:space="preserve">  小城镇基础设施建设</t>
    <phoneticPr fontId="18" type="noConversion"/>
  </si>
  <si>
    <t>508501</t>
    <phoneticPr fontId="18" type="noConversion"/>
  </si>
  <si>
    <t>213</t>
    <phoneticPr fontId="18" type="noConversion"/>
  </si>
  <si>
    <t>08</t>
    <phoneticPr fontId="18" type="noConversion"/>
  </si>
  <si>
    <t xml:space="preserve">  病虫害控制</t>
    <phoneticPr fontId="18" type="noConversion"/>
  </si>
  <si>
    <t>01</t>
    <phoneticPr fontId="18" type="noConversion"/>
  </si>
  <si>
    <t>52</t>
    <phoneticPr fontId="18" type="noConversion"/>
  </si>
  <si>
    <t>508</t>
    <phoneticPr fontId="18" type="noConversion"/>
  </si>
  <si>
    <t xml:space="preserve">  对高校毕业生到基层任职补助</t>
    <phoneticPr fontId="18" type="noConversion"/>
  </si>
  <si>
    <r>
      <t>2</t>
    </r>
    <r>
      <rPr>
        <sz val="11"/>
        <rFont val="宋体"/>
        <family val="3"/>
        <charset val="134"/>
      </rPr>
      <t>01</t>
    </r>
    <phoneticPr fontId="18" type="noConversion"/>
  </si>
  <si>
    <t xml:space="preserve">    一般行政管理事务</t>
    <phoneticPr fontId="18" type="noConversion"/>
  </si>
  <si>
    <t xml:space="preserve">    其他企业改革发展补助</t>
    <phoneticPr fontId="18" type="noConversion"/>
  </si>
  <si>
    <t>208</t>
    <phoneticPr fontId="18" type="noConversion"/>
  </si>
  <si>
    <t>06</t>
    <phoneticPr fontId="18" type="noConversion"/>
  </si>
  <si>
    <t>99</t>
    <phoneticPr fontId="18" type="noConversion"/>
  </si>
  <si>
    <t xml:space="preserve">    水体</t>
    <phoneticPr fontId="18" type="noConversion"/>
  </si>
  <si>
    <t>211</t>
    <phoneticPr fontId="18" type="noConversion"/>
  </si>
  <si>
    <t xml:space="preserve">    小城镇基础设施建设</t>
    <phoneticPr fontId="18" type="noConversion"/>
  </si>
  <si>
    <t xml:space="preserve">    病虫害控制</t>
    <phoneticPr fontId="18" type="noConversion"/>
  </si>
  <si>
    <t xml:space="preserve">  对高校毕业生到基层任职补助</t>
    <phoneticPr fontId="18" type="noConversion"/>
  </si>
  <si>
    <r>
      <t>3</t>
    </r>
    <r>
      <rPr>
        <sz val="11"/>
        <rFont val="宋体"/>
        <family val="3"/>
        <charset val="134"/>
      </rPr>
      <t>99</t>
    </r>
    <phoneticPr fontId="18" type="noConversion"/>
  </si>
  <si>
    <r>
      <t>0</t>
    </r>
    <r>
      <rPr>
        <sz val="11"/>
        <rFont val="宋体"/>
        <family val="3"/>
        <charset val="134"/>
      </rPr>
      <t>8</t>
    </r>
    <phoneticPr fontId="18" type="noConversion"/>
  </si>
  <si>
    <r>
      <t>0</t>
    </r>
    <r>
      <rPr>
        <sz val="11"/>
        <rFont val="宋体"/>
        <family val="3"/>
        <charset val="134"/>
      </rPr>
      <t>4</t>
    </r>
    <phoneticPr fontId="18" type="noConversion"/>
  </si>
  <si>
    <t xml:space="preserve">    费用补贴</t>
    <phoneticPr fontId="18" type="noConversion"/>
  </si>
  <si>
    <t>  其他支出</t>
    <phoneticPr fontId="18" type="noConversion"/>
  </si>
  <si>
    <t>03</t>
    <phoneticPr fontId="18" type="noConversion"/>
  </si>
  <si>
    <t>01</t>
    <phoneticPr fontId="18" type="noConversion"/>
  </si>
  <si>
    <t xml:space="preserve">  一般行政管理事务 </t>
    <phoneticPr fontId="18" type="noConversion"/>
  </si>
  <si>
    <t xml:space="preserve">  行政运行</t>
    <phoneticPr fontId="18" type="noConversion"/>
  </si>
  <si>
    <t>金额单位：万元</t>
    <phoneticPr fontId="18" type="noConversion"/>
  </si>
  <si>
    <t>旺苍县黄洋镇人民政府</t>
  </si>
  <si>
    <t>  工资福利支出</t>
  </si>
  <si>
    <t>   基本工资</t>
  </si>
  <si>
    <t>   津贴补贴</t>
  </si>
  <si>
    <t>   奖金</t>
  </si>
  <si>
    <t>    年终一次性奖励工资</t>
  </si>
  <si>
    <t>   绩效工资</t>
  </si>
  <si>
    <t>   机关事业单位基本养老保险缴费</t>
  </si>
  <si>
    <t>   职工基本医疗保险缴费</t>
  </si>
  <si>
    <t>   其他社会保障缴费</t>
  </si>
  <si>
    <t>    失业保险</t>
  </si>
  <si>
    <t>    工伤保险</t>
  </si>
  <si>
    <t>   住房公积金</t>
  </si>
  <si>
    <t>  商品和服务支出</t>
  </si>
  <si>
    <t>   办公费</t>
  </si>
  <si>
    <t>   印刷费</t>
  </si>
  <si>
    <t>   电费</t>
  </si>
  <si>
    <t>   邮电费</t>
  </si>
  <si>
    <t>   差旅费</t>
  </si>
  <si>
    <t>   会议费</t>
  </si>
  <si>
    <t>   培训费</t>
  </si>
  <si>
    <t>   公务接待费</t>
  </si>
  <si>
    <t>   工会经费</t>
  </si>
  <si>
    <t>   福利费</t>
  </si>
  <si>
    <t>   其他交通费用</t>
  </si>
  <si>
    <t>    公务用车改革补贴</t>
  </si>
  <si>
    <t>   其他商品和服务支出</t>
  </si>
  <si>
    <t>  对个人和家庭的补助</t>
  </si>
  <si>
    <t>   生活补助</t>
  </si>
  <si>
    <t>    三支一扶</t>
  </si>
  <si>
    <t>    遗属补助</t>
  </si>
  <si>
    <t>    其他补助</t>
  </si>
  <si>
    <t>   奖励金</t>
  </si>
  <si>
    <t>   其他对个人和家庭的补助</t>
  </si>
  <si>
    <t xml:space="preserve">    其他资本性支出</t>
    <phoneticPr fontId="18" type="noConversion"/>
  </si>
  <si>
    <t xml:space="preserve"> 对民间非营利组织和群众性自治组织补贴</t>
    <phoneticPr fontId="18" type="noConversion"/>
  </si>
  <si>
    <t xml:space="preserve"> 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</si>
</sst>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&quot;¥&quot;* _-#,##0;&quot;¥&quot;* \-#,##0;&quot;¥&quot;* _-&quot;-&quot;;@"/>
  </numFmts>
  <fonts count="31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0"/>
      <name val="SimSun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C0C0C0"/>
      </right>
      <top style="thin">
        <color rgb="FFFFFFFF"/>
      </top>
      <bottom/>
      <diagonal/>
    </border>
    <border>
      <left style="thin">
        <color rgb="FFFFFFFF"/>
      </left>
      <right style="thin">
        <color rgb="FFC0C0C0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/>
      <top/>
      <bottom/>
      <diagonal/>
    </border>
    <border>
      <left/>
      <right/>
      <top/>
      <bottom style="thin">
        <color rgb="FFFFFFFF"/>
      </bottom>
      <diagonal/>
    </border>
  </borders>
  <cellStyleXfs count="48">
    <xf numFmtId="0" fontId="0" fillId="0" borderId="0">
      <alignment vertical="center"/>
    </xf>
    <xf numFmtId="0" fontId="19" fillId="0" borderId="0">
      <alignment vertical="center"/>
    </xf>
    <xf numFmtId="0" fontId="20" fillId="0" borderId="0"/>
    <xf numFmtId="0" fontId="2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0" fillId="0" borderId="0"/>
    <xf numFmtId="0" fontId="24" fillId="0" borderId="0">
      <alignment vertical="center"/>
    </xf>
    <xf numFmtId="0" fontId="24" fillId="0" borderId="0">
      <alignment vertical="center"/>
    </xf>
    <xf numFmtId="0" fontId="20" fillId="0" borderId="0"/>
    <xf numFmtId="0" fontId="24" fillId="0" borderId="0"/>
    <xf numFmtId="0" fontId="24" fillId="0" borderId="0">
      <alignment vertical="center"/>
    </xf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</cellStyleXfs>
  <cellXfs count="166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4" fillId="5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4" fontId="2" fillId="6" borderId="4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4" fontId="16" fillId="0" borderId="9" xfId="1" applyNumberFormat="1" applyFont="1" applyBorder="1" applyAlignment="1">
      <alignment horizontal="right" vertical="center"/>
    </xf>
    <xf numFmtId="4" fontId="16" fillId="4" borderId="4" xfId="1" applyNumberFormat="1" applyFont="1" applyFill="1" applyBorder="1" applyAlignment="1">
      <alignment horizontal="right" vertical="center"/>
    </xf>
    <xf numFmtId="0" fontId="16" fillId="4" borderId="4" xfId="1" applyFont="1" applyFill="1" applyBorder="1" applyAlignment="1">
      <alignment horizontal="left" vertical="center"/>
    </xf>
    <xf numFmtId="4" fontId="16" fillId="4" borderId="4" xfId="1" applyNumberFormat="1" applyFont="1" applyFill="1" applyBorder="1" applyAlignment="1">
      <alignment horizontal="right" vertical="center"/>
    </xf>
    <xf numFmtId="0" fontId="16" fillId="4" borderId="4" xfId="1" applyFont="1" applyFill="1" applyBorder="1" applyAlignment="1">
      <alignment horizontal="left" vertical="center"/>
    </xf>
    <xf numFmtId="4" fontId="16" fillId="0" borderId="9" xfId="1" applyNumberFormat="1" applyFont="1" applyBorder="1" applyAlignment="1">
      <alignment horizontal="right" vertical="center"/>
    </xf>
    <xf numFmtId="4" fontId="16" fillId="4" borderId="4" xfId="1" applyNumberFormat="1" applyFont="1" applyFill="1" applyBorder="1" applyAlignment="1">
      <alignment horizontal="right" vertical="center"/>
    </xf>
    <xf numFmtId="0" fontId="20" fillId="0" borderId="5" xfId="1" applyFont="1" applyBorder="1" applyAlignment="1">
      <alignment vertical="center"/>
    </xf>
    <xf numFmtId="0" fontId="16" fillId="4" borderId="4" xfId="1" applyFont="1" applyFill="1" applyBorder="1" applyAlignment="1">
      <alignment horizontal="lef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0" fontId="16" fillId="4" borderId="4" xfId="1" applyFont="1" applyFill="1" applyBorder="1" applyAlignment="1">
      <alignment horizontal="left" vertical="center"/>
    </xf>
    <xf numFmtId="0" fontId="17" fillId="0" borderId="0" xfId="0" applyFont="1">
      <alignment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4" fontId="16" fillId="0" borderId="9" xfId="1" applyNumberFormat="1" applyFont="1" applyBorder="1" applyAlignment="1">
      <alignment horizontal="right" vertical="center"/>
    </xf>
    <xf numFmtId="0" fontId="16" fillId="4" borderId="4" xfId="1" applyFont="1" applyFill="1" applyBorder="1" applyAlignment="1">
      <alignment horizontal="left" vertical="center"/>
    </xf>
    <xf numFmtId="4" fontId="16" fillId="0" borderId="9" xfId="1" applyNumberFormat="1" applyFont="1" applyBorder="1" applyAlignment="1">
      <alignment horizontal="right" vertical="center"/>
    </xf>
    <xf numFmtId="0" fontId="16" fillId="4" borderId="4" xfId="1" applyFont="1" applyFill="1" applyBorder="1" applyAlignment="1">
      <alignment horizontal="left" vertical="center"/>
    </xf>
    <xf numFmtId="4" fontId="16" fillId="4" borderId="4" xfId="1" applyNumberFormat="1" applyFont="1" applyFill="1" applyBorder="1" applyAlignment="1">
      <alignment horizontal="right" vertical="center"/>
    </xf>
    <xf numFmtId="0" fontId="16" fillId="0" borderId="9" xfId="0" applyFont="1" applyBorder="1" applyAlignment="1">
      <alignment horizontal="left" vertical="center"/>
    </xf>
    <xf numFmtId="49" fontId="16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2" fillId="0" borderId="9" xfId="0" applyNumberFormat="1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4" fontId="16" fillId="0" borderId="0" xfId="9" applyNumberFormat="1" applyFont="1" applyFill="1" applyBorder="1" applyAlignment="1" applyProtection="1">
      <alignment vertical="center" wrapText="1"/>
    </xf>
    <xf numFmtId="4" fontId="16" fillId="0" borderId="0" xfId="9" applyNumberFormat="1" applyFont="1" applyFill="1" applyBorder="1" applyAlignment="1" applyProtection="1">
      <alignment horizontal="right" vertical="center" wrapText="1"/>
    </xf>
    <xf numFmtId="49" fontId="16" fillId="4" borderId="4" xfId="0" applyNumberFormat="1" applyFont="1" applyFill="1" applyBorder="1" applyAlignment="1">
      <alignment horizontal="left" vertical="center"/>
    </xf>
    <xf numFmtId="49" fontId="16" fillId="4" borderId="4" xfId="1" applyNumberFormat="1" applyFont="1" applyFill="1" applyBorder="1" applyAlignment="1">
      <alignment horizontal="left" vertical="center"/>
    </xf>
    <xf numFmtId="49" fontId="16" fillId="0" borderId="4" xfId="2" applyNumberFormat="1" applyFont="1" applyFill="1" applyBorder="1" applyAlignment="1" applyProtection="1">
      <alignment vertical="center" wrapText="1"/>
    </xf>
    <xf numFmtId="49" fontId="16" fillId="0" borderId="16" xfId="2" applyNumberFormat="1" applyFont="1" applyFill="1" applyBorder="1" applyAlignment="1" applyProtection="1">
      <alignment vertical="center" wrapText="1"/>
    </xf>
    <xf numFmtId="0" fontId="1" fillId="0" borderId="15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3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0" fontId="29" fillId="4" borderId="4" xfId="1" applyFont="1" applyFill="1" applyBorder="1" applyAlignment="1">
      <alignment horizontal="left" vertical="center"/>
    </xf>
    <xf numFmtId="0" fontId="29" fillId="0" borderId="9" xfId="1" applyFont="1" applyBorder="1" applyAlignment="1">
      <alignment horizontal="left" vertical="center"/>
    </xf>
    <xf numFmtId="0" fontId="29" fillId="0" borderId="5" xfId="0" applyFont="1" applyBorder="1">
      <alignment vertical="center"/>
    </xf>
    <xf numFmtId="0" fontId="30" fillId="0" borderId="0" xfId="0" applyFont="1">
      <alignment vertical="center"/>
    </xf>
    <xf numFmtId="0" fontId="8" fillId="0" borderId="19" xfId="0" applyFont="1" applyBorder="1" applyAlignment="1">
      <alignment vertical="center" wrapText="1"/>
    </xf>
    <xf numFmtId="4" fontId="2" fillId="0" borderId="18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</cellXfs>
  <cellStyles count="48">
    <cellStyle name="常规" xfId="0" builtinId="0"/>
    <cellStyle name="常规 10" xfId="3"/>
    <cellStyle name="常规 10 2" xfId="4"/>
    <cellStyle name="常规 10 3" xfId="5"/>
    <cellStyle name="常规 11" xfId="6"/>
    <cellStyle name="常规 11 2" xfId="7"/>
    <cellStyle name="常规 12" xfId="8"/>
    <cellStyle name="常规 13" xfId="9"/>
    <cellStyle name="常规 14" xfId="10"/>
    <cellStyle name="常规 14 2" xfId="11"/>
    <cellStyle name="常规 15" xfId="12"/>
    <cellStyle name="常规 16" xfId="13"/>
    <cellStyle name="常规 17" xfId="14"/>
    <cellStyle name="常规 18" xfId="2"/>
    <cellStyle name="常规 2" xfId="1"/>
    <cellStyle name="常规 2 10" xfId="16"/>
    <cellStyle name="常规 2 10 2" xfId="17"/>
    <cellStyle name="常规 2 10 2 2" xfId="18"/>
    <cellStyle name="常规 2 10 3" xfId="19"/>
    <cellStyle name="常规 2 2" xfId="20"/>
    <cellStyle name="常规 2 2 2" xfId="21"/>
    <cellStyle name="常规 2 3" xfId="22"/>
    <cellStyle name="常规 2 4" xfId="23"/>
    <cellStyle name="常规 2 4 2" xfId="24"/>
    <cellStyle name="常规 2 4 2 2" xfId="25"/>
    <cellStyle name="常规 2 4 3" xfId="26"/>
    <cellStyle name="常规 2 5" xfId="27"/>
    <cellStyle name="常规 2 6" xfId="15"/>
    <cellStyle name="常规 20" xfId="28"/>
    <cellStyle name="常规 20 2" xfId="29"/>
    <cellStyle name="常规 3" xfId="30"/>
    <cellStyle name="常规 3 2" xfId="31"/>
    <cellStyle name="常规 3 2 2" xfId="32"/>
    <cellStyle name="常规 3 2 2 2" xfId="33"/>
    <cellStyle name="常规 36" xfId="34"/>
    <cellStyle name="常规 36 2" xfId="35"/>
    <cellStyle name="常规 4" xfId="36"/>
    <cellStyle name="常规 4 2" xfId="37"/>
    <cellStyle name="常规 5" xfId="38"/>
    <cellStyle name="常规 6" xfId="39"/>
    <cellStyle name="常规 6 2" xfId="40"/>
    <cellStyle name="常规 7" xfId="41"/>
    <cellStyle name="常规 7 2" xfId="42"/>
    <cellStyle name="常规 8" xfId="43"/>
    <cellStyle name="常规 8 2" xfId="44"/>
    <cellStyle name="常规 9" xfId="45"/>
    <cellStyle name="货币[0] 2" xfId="47"/>
    <cellStyle name="货币[0] 3" xfId="4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3" sqref="D3"/>
    </sheetView>
  </sheetViews>
  <sheetFormatPr defaultColWidth="10" defaultRowHeight="13.5"/>
  <cols>
    <col min="1" max="1" width="143.625" customWidth="1"/>
    <col min="2" max="2" width="9.75" customWidth="1"/>
  </cols>
  <sheetData>
    <row r="1" spans="1:1" ht="84.95" customHeight="1">
      <c r="A1" s="65"/>
    </row>
    <row r="2" spans="1:1" ht="195.6" customHeight="1">
      <c r="A2" s="66" t="s">
        <v>0</v>
      </c>
    </row>
    <row r="3" spans="1:1" ht="146.65" customHeight="1">
      <c r="A3" s="67">
        <v>44634</v>
      </c>
    </row>
  </sheetData>
  <phoneticPr fontId="18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E21" sqref="E21"/>
    </sheetView>
  </sheetViews>
  <sheetFormatPr defaultColWidth="10" defaultRowHeight="13.5"/>
  <cols>
    <col min="1" max="1" width="1.5" customWidth="1"/>
    <col min="2" max="2" width="13.375" customWidth="1"/>
    <col min="3" max="3" width="24" customWidth="1"/>
    <col min="4" max="4" width="12.75" customWidth="1"/>
    <col min="5" max="5" width="12.25" customWidth="1"/>
    <col min="6" max="6" width="10.875" customWidth="1"/>
    <col min="7" max="9" width="16.375" customWidth="1"/>
    <col min="10" max="10" width="1.5" customWidth="1"/>
    <col min="11" max="11" width="9.75" customWidth="1"/>
  </cols>
  <sheetData>
    <row r="1" spans="1:10" ht="16.350000000000001" customHeight="1">
      <c r="A1" s="1"/>
      <c r="B1" s="2"/>
      <c r="C1" s="27"/>
      <c r="D1" s="28"/>
      <c r="E1" s="28"/>
      <c r="F1" s="28"/>
      <c r="G1" s="28"/>
      <c r="H1" s="28"/>
      <c r="I1" s="20" t="s">
        <v>246</v>
      </c>
      <c r="J1" s="5"/>
    </row>
    <row r="2" spans="1:10" ht="22.9" customHeight="1">
      <c r="A2" s="1"/>
      <c r="B2" s="151" t="s">
        <v>247</v>
      </c>
      <c r="C2" s="151"/>
      <c r="D2" s="151"/>
      <c r="E2" s="151"/>
      <c r="F2" s="151"/>
      <c r="G2" s="151"/>
      <c r="H2" s="151"/>
      <c r="I2" s="151"/>
      <c r="J2" s="5" t="s">
        <v>2</v>
      </c>
    </row>
    <row r="3" spans="1:10" ht="19.5" customHeight="1">
      <c r="A3" s="3"/>
      <c r="B3" s="152" t="s">
        <v>4</v>
      </c>
      <c r="C3" s="152"/>
      <c r="D3" s="21"/>
      <c r="E3" s="21"/>
      <c r="F3" s="21"/>
      <c r="G3" s="21"/>
      <c r="H3" s="21"/>
      <c r="I3" s="21" t="s">
        <v>5</v>
      </c>
      <c r="J3" s="22"/>
    </row>
    <row r="4" spans="1:10" ht="24.4" customHeight="1">
      <c r="A4" s="5"/>
      <c r="B4" s="158" t="s">
        <v>248</v>
      </c>
      <c r="C4" s="158" t="s">
        <v>70</v>
      </c>
      <c r="D4" s="158" t="s">
        <v>249</v>
      </c>
      <c r="E4" s="158"/>
      <c r="F4" s="158"/>
      <c r="G4" s="158"/>
      <c r="H4" s="158"/>
      <c r="I4" s="158"/>
      <c r="J4" s="23"/>
    </row>
    <row r="5" spans="1:10" ht="24.4" customHeight="1">
      <c r="A5" s="7"/>
      <c r="B5" s="158"/>
      <c r="C5" s="158"/>
      <c r="D5" s="158" t="s">
        <v>58</v>
      </c>
      <c r="E5" s="153" t="s">
        <v>250</v>
      </c>
      <c r="F5" s="158" t="s">
        <v>251</v>
      </c>
      <c r="G5" s="158"/>
      <c r="H5" s="158"/>
      <c r="I5" s="158" t="s">
        <v>252</v>
      </c>
      <c r="J5" s="23"/>
    </row>
    <row r="6" spans="1:10" ht="24.4" customHeight="1">
      <c r="A6" s="7"/>
      <c r="B6" s="158"/>
      <c r="C6" s="158"/>
      <c r="D6" s="158"/>
      <c r="E6" s="153"/>
      <c r="F6" s="6" t="s">
        <v>156</v>
      </c>
      <c r="G6" s="6" t="s">
        <v>253</v>
      </c>
      <c r="H6" s="6" t="s">
        <v>254</v>
      </c>
      <c r="I6" s="158"/>
      <c r="J6" s="24"/>
    </row>
    <row r="7" spans="1:10" ht="22.9" customHeight="1">
      <c r="A7" s="8"/>
      <c r="B7" s="9"/>
      <c r="C7" s="9" t="s">
        <v>71</v>
      </c>
      <c r="D7" s="29">
        <f t="shared" ref="D7:I8" si="0">D8</f>
        <v>15.3</v>
      </c>
      <c r="E7" s="30">
        <f t="shared" si="0"/>
        <v>0</v>
      </c>
      <c r="F7" s="30">
        <f t="shared" si="0"/>
        <v>3</v>
      </c>
      <c r="G7" s="30">
        <f t="shared" si="0"/>
        <v>0</v>
      </c>
      <c r="H7" s="30">
        <f t="shared" si="0"/>
        <v>3</v>
      </c>
      <c r="I7" s="30">
        <f t="shared" si="0"/>
        <v>12.3</v>
      </c>
      <c r="J7" s="25"/>
    </row>
    <row r="8" spans="1:10" ht="22.9" customHeight="1">
      <c r="A8" s="7"/>
      <c r="B8" s="12"/>
      <c r="C8" s="12" t="s">
        <v>22</v>
      </c>
      <c r="D8" s="15">
        <f t="shared" si="0"/>
        <v>15.3</v>
      </c>
      <c r="E8" s="31">
        <f t="shared" si="0"/>
        <v>0</v>
      </c>
      <c r="F8" s="31">
        <f t="shared" si="0"/>
        <v>3</v>
      </c>
      <c r="G8" s="31">
        <f t="shared" si="0"/>
        <v>0</v>
      </c>
      <c r="H8" s="31">
        <f t="shared" si="0"/>
        <v>3</v>
      </c>
      <c r="I8" s="31">
        <f t="shared" si="0"/>
        <v>12.3</v>
      </c>
      <c r="J8" s="23"/>
    </row>
    <row r="9" spans="1:10" ht="22.9" customHeight="1">
      <c r="A9" s="7"/>
      <c r="B9" s="85" t="s">
        <v>264</v>
      </c>
      <c r="C9" s="71" t="s">
        <v>263</v>
      </c>
      <c r="D9" s="15">
        <f>E9+F9+I9</f>
        <v>15.3</v>
      </c>
      <c r="E9" s="17"/>
      <c r="F9" s="17">
        <f>G9+H9</f>
        <v>3</v>
      </c>
      <c r="G9" s="17"/>
      <c r="H9" s="121">
        <v>3</v>
      </c>
      <c r="I9" s="121">
        <v>12.3</v>
      </c>
      <c r="J9" s="23"/>
    </row>
    <row r="10" spans="1:10" ht="9.75" customHeight="1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8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E10" sqref="E10:F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1"/>
      <c r="B1" s="159"/>
      <c r="C1" s="159"/>
      <c r="D1" s="159"/>
      <c r="E1" s="27"/>
      <c r="F1" s="27"/>
      <c r="G1" s="28"/>
      <c r="H1" s="28"/>
      <c r="I1" s="20" t="s">
        <v>255</v>
      </c>
      <c r="J1" s="5"/>
    </row>
    <row r="2" spans="1:10" ht="22.9" customHeight="1">
      <c r="A2" s="1"/>
      <c r="B2" s="151" t="s">
        <v>256</v>
      </c>
      <c r="C2" s="151"/>
      <c r="D2" s="151"/>
      <c r="E2" s="151"/>
      <c r="F2" s="151"/>
      <c r="G2" s="151"/>
      <c r="H2" s="151"/>
      <c r="I2" s="151"/>
      <c r="J2" s="5" t="s">
        <v>2</v>
      </c>
    </row>
    <row r="3" spans="1:10" ht="19.5" customHeight="1">
      <c r="A3" s="3"/>
      <c r="B3" s="152" t="s">
        <v>4</v>
      </c>
      <c r="C3" s="152"/>
      <c r="D3" s="152"/>
      <c r="E3" s="152"/>
      <c r="F3" s="152"/>
      <c r="G3" s="3"/>
      <c r="H3" s="3"/>
      <c r="I3" s="21" t="s">
        <v>5</v>
      </c>
      <c r="J3" s="22"/>
    </row>
    <row r="4" spans="1:10" ht="24.4" customHeight="1">
      <c r="A4" s="5"/>
      <c r="B4" s="158" t="s">
        <v>8</v>
      </c>
      <c r="C4" s="158"/>
      <c r="D4" s="158"/>
      <c r="E4" s="158"/>
      <c r="F4" s="158"/>
      <c r="G4" s="158" t="s">
        <v>257</v>
      </c>
      <c r="H4" s="158"/>
      <c r="I4" s="158"/>
      <c r="J4" s="23"/>
    </row>
    <row r="5" spans="1:10" ht="24.4" customHeight="1">
      <c r="A5" s="7"/>
      <c r="B5" s="158" t="s">
        <v>78</v>
      </c>
      <c r="C5" s="158"/>
      <c r="D5" s="158"/>
      <c r="E5" s="158" t="s">
        <v>69</v>
      </c>
      <c r="F5" s="158" t="s">
        <v>70</v>
      </c>
      <c r="G5" s="158" t="s">
        <v>58</v>
      </c>
      <c r="H5" s="158" t="s">
        <v>74</v>
      </c>
      <c r="I5" s="158" t="s">
        <v>75</v>
      </c>
      <c r="J5" s="23"/>
    </row>
    <row r="6" spans="1:10" ht="24.4" customHeight="1">
      <c r="A6" s="7"/>
      <c r="B6" s="6" t="s">
        <v>79</v>
      </c>
      <c r="C6" s="6" t="s">
        <v>80</v>
      </c>
      <c r="D6" s="6" t="s">
        <v>81</v>
      </c>
      <c r="E6" s="158"/>
      <c r="F6" s="158"/>
      <c r="G6" s="158"/>
      <c r="H6" s="158"/>
      <c r="I6" s="158"/>
      <c r="J6" s="24"/>
    </row>
    <row r="7" spans="1:10" ht="22.9" customHeight="1">
      <c r="A7" s="8"/>
      <c r="B7" s="9"/>
      <c r="C7" s="9"/>
      <c r="D7" s="9"/>
      <c r="E7" s="9"/>
      <c r="F7" s="9" t="s">
        <v>71</v>
      </c>
      <c r="G7" s="29">
        <f>G8</f>
        <v>0</v>
      </c>
      <c r="H7" s="30">
        <f>H8</f>
        <v>0</v>
      </c>
      <c r="I7" s="30">
        <f>I8</f>
        <v>0</v>
      </c>
      <c r="J7" s="25"/>
    </row>
    <row r="8" spans="1:10" ht="22.9" customHeight="1">
      <c r="A8" s="7"/>
      <c r="B8" s="12"/>
      <c r="C8" s="12"/>
      <c r="D8" s="12"/>
      <c r="E8" s="12"/>
      <c r="F8" s="12" t="s">
        <v>22</v>
      </c>
      <c r="G8" s="15">
        <f>SUM(G9:G10)</f>
        <v>0</v>
      </c>
      <c r="H8" s="15">
        <f>SUM(H9:H10)</f>
        <v>0</v>
      </c>
      <c r="I8" s="15">
        <f>SUM(I9:I10)</f>
        <v>0</v>
      </c>
      <c r="J8" s="23"/>
    </row>
    <row r="9" spans="1:10" ht="22.9" customHeight="1">
      <c r="A9" s="7"/>
      <c r="B9" s="12"/>
      <c r="C9" s="12"/>
      <c r="D9" s="12"/>
      <c r="E9" s="12"/>
      <c r="F9" s="12" t="s">
        <v>22</v>
      </c>
      <c r="G9" s="15">
        <f>H9+I9</f>
        <v>0</v>
      </c>
      <c r="H9" s="16"/>
      <c r="I9" s="16"/>
      <c r="J9" s="23"/>
    </row>
    <row r="10" spans="1:10" ht="22.9" customHeight="1">
      <c r="A10" s="7"/>
      <c r="B10" s="12"/>
      <c r="C10" s="12"/>
      <c r="D10" s="12"/>
      <c r="E10" s="86"/>
      <c r="F10" s="72"/>
      <c r="G10" s="15">
        <f>H10+I10</f>
        <v>0</v>
      </c>
      <c r="H10" s="17"/>
      <c r="I10" s="17"/>
      <c r="J10" s="24"/>
    </row>
    <row r="11" spans="1:10" ht="9.75" customHeight="1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8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D23" sqref="D23"/>
    </sheetView>
  </sheetViews>
  <sheetFormatPr defaultColWidth="10" defaultRowHeight="13.5"/>
  <cols>
    <col min="1" max="1" width="1.5" customWidth="1"/>
    <col min="2" max="2" width="13.375" customWidth="1"/>
    <col min="3" max="3" width="17.75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1"/>
      <c r="B1" s="2"/>
      <c r="C1" s="27"/>
      <c r="D1" s="28"/>
      <c r="E1" s="28"/>
      <c r="F1" s="28"/>
      <c r="G1" s="28"/>
      <c r="H1" s="28"/>
      <c r="I1" s="20" t="s">
        <v>258</v>
      </c>
      <c r="J1" s="5"/>
    </row>
    <row r="2" spans="1:10" ht="22.9" customHeight="1">
      <c r="A2" s="1"/>
      <c r="B2" s="151" t="s">
        <v>259</v>
      </c>
      <c r="C2" s="151"/>
      <c r="D2" s="151"/>
      <c r="E2" s="151"/>
      <c r="F2" s="151"/>
      <c r="G2" s="151"/>
      <c r="H2" s="151"/>
      <c r="I2" s="151"/>
      <c r="J2" s="5" t="s">
        <v>2</v>
      </c>
    </row>
    <row r="3" spans="1:10" ht="19.5" customHeight="1">
      <c r="A3" s="3"/>
      <c r="B3" s="152" t="s">
        <v>4</v>
      </c>
      <c r="C3" s="152"/>
      <c r="D3" s="21"/>
      <c r="E3" s="21"/>
      <c r="F3" s="21"/>
      <c r="G3" s="21"/>
      <c r="H3" s="21"/>
      <c r="I3" s="21" t="s">
        <v>5</v>
      </c>
      <c r="J3" s="22"/>
    </row>
    <row r="4" spans="1:10" ht="24.4" customHeight="1">
      <c r="A4" s="5"/>
      <c r="B4" s="158" t="s">
        <v>248</v>
      </c>
      <c r="C4" s="158" t="s">
        <v>70</v>
      </c>
      <c r="D4" s="158" t="s">
        <v>249</v>
      </c>
      <c r="E4" s="158"/>
      <c r="F4" s="158"/>
      <c r="G4" s="158"/>
      <c r="H4" s="158"/>
      <c r="I4" s="158"/>
      <c r="J4" s="23"/>
    </row>
    <row r="5" spans="1:10" ht="24.4" customHeight="1">
      <c r="A5" s="7"/>
      <c r="B5" s="158"/>
      <c r="C5" s="158"/>
      <c r="D5" s="158" t="s">
        <v>58</v>
      </c>
      <c r="E5" s="153" t="s">
        <v>250</v>
      </c>
      <c r="F5" s="158" t="s">
        <v>251</v>
      </c>
      <c r="G5" s="158"/>
      <c r="H5" s="158"/>
      <c r="I5" s="158" t="s">
        <v>252</v>
      </c>
      <c r="J5" s="23"/>
    </row>
    <row r="6" spans="1:10" ht="24.4" customHeight="1">
      <c r="A6" s="7"/>
      <c r="B6" s="158"/>
      <c r="C6" s="158"/>
      <c r="D6" s="158"/>
      <c r="E6" s="153"/>
      <c r="F6" s="6" t="s">
        <v>156</v>
      </c>
      <c r="G6" s="6" t="s">
        <v>253</v>
      </c>
      <c r="H6" s="6" t="s">
        <v>254</v>
      </c>
      <c r="I6" s="158"/>
      <c r="J6" s="24"/>
    </row>
    <row r="7" spans="1:10" ht="22.9" customHeight="1">
      <c r="A7" s="8"/>
      <c r="B7" s="9"/>
      <c r="C7" s="9" t="s">
        <v>71</v>
      </c>
      <c r="D7" s="29">
        <f t="shared" ref="D7:I7" si="0">D8</f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25"/>
    </row>
    <row r="8" spans="1:10" ht="22.9" customHeight="1">
      <c r="A8" s="7"/>
      <c r="B8" s="12"/>
      <c r="C8" s="12" t="s">
        <v>22</v>
      </c>
      <c r="D8" s="15">
        <f t="shared" ref="D8:I8" si="1">SUM(D9)</f>
        <v>0</v>
      </c>
      <c r="E8" s="31">
        <f t="shared" si="1"/>
        <v>0</v>
      </c>
      <c r="F8" s="31">
        <f t="shared" si="1"/>
        <v>0</v>
      </c>
      <c r="G8" s="31">
        <f t="shared" si="1"/>
        <v>0</v>
      </c>
      <c r="H8" s="31">
        <f t="shared" si="1"/>
        <v>0</v>
      </c>
      <c r="I8" s="31">
        <f t="shared" si="1"/>
        <v>0</v>
      </c>
      <c r="J8" s="23"/>
    </row>
    <row r="9" spans="1:10" ht="22.9" customHeight="1">
      <c r="A9" s="7"/>
      <c r="B9" s="87"/>
      <c r="C9" s="73"/>
      <c r="D9" s="15">
        <f>E9+F9+I9</f>
        <v>0</v>
      </c>
      <c r="E9" s="17"/>
      <c r="F9" s="32">
        <f>G9+H9</f>
        <v>0</v>
      </c>
      <c r="G9" s="17"/>
      <c r="H9" s="17"/>
      <c r="I9" s="17"/>
      <c r="J9" s="23"/>
    </row>
    <row r="10" spans="1:10" ht="9.75" customHeight="1">
      <c r="A10" s="18"/>
      <c r="B10" s="18"/>
      <c r="C10" s="18"/>
      <c r="D10" s="18"/>
      <c r="E10" s="18"/>
      <c r="F10" s="18"/>
      <c r="G10" s="18"/>
      <c r="H10" s="18"/>
      <c r="I10" s="18"/>
      <c r="J10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8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H16" sqref="H16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1"/>
      <c r="B1" s="159"/>
      <c r="C1" s="159"/>
      <c r="D1" s="159"/>
      <c r="E1" s="2"/>
      <c r="F1" s="2"/>
      <c r="G1" s="2"/>
      <c r="H1" s="2"/>
      <c r="I1" s="20" t="s">
        <v>260</v>
      </c>
      <c r="J1" s="5"/>
    </row>
    <row r="2" spans="1:10" ht="22.9" customHeight="1">
      <c r="A2" s="1"/>
      <c r="B2" s="151" t="s">
        <v>261</v>
      </c>
      <c r="C2" s="151"/>
      <c r="D2" s="151"/>
      <c r="E2" s="151"/>
      <c r="F2" s="151"/>
      <c r="G2" s="151"/>
      <c r="H2" s="151"/>
      <c r="I2" s="151"/>
      <c r="J2" s="5" t="s">
        <v>2</v>
      </c>
    </row>
    <row r="3" spans="1:10" ht="19.5" customHeight="1">
      <c r="A3" s="3"/>
      <c r="B3" s="152" t="s">
        <v>4</v>
      </c>
      <c r="C3" s="152"/>
      <c r="D3" s="152"/>
      <c r="E3" s="152"/>
      <c r="F3" s="152"/>
      <c r="G3" s="3"/>
      <c r="H3" s="3"/>
      <c r="I3" s="21" t="s">
        <v>5</v>
      </c>
      <c r="J3" s="22"/>
    </row>
    <row r="4" spans="1:10" ht="24.4" customHeight="1">
      <c r="A4" s="5"/>
      <c r="B4" s="158" t="s">
        <v>8</v>
      </c>
      <c r="C4" s="158"/>
      <c r="D4" s="158"/>
      <c r="E4" s="158"/>
      <c r="F4" s="158"/>
      <c r="G4" s="158" t="s">
        <v>262</v>
      </c>
      <c r="H4" s="158"/>
      <c r="I4" s="158"/>
      <c r="J4" s="23"/>
    </row>
    <row r="5" spans="1:10" ht="24.4" customHeight="1">
      <c r="A5" s="7"/>
      <c r="B5" s="158" t="s">
        <v>78</v>
      </c>
      <c r="C5" s="158"/>
      <c r="D5" s="158"/>
      <c r="E5" s="158" t="s">
        <v>69</v>
      </c>
      <c r="F5" s="158" t="s">
        <v>70</v>
      </c>
      <c r="G5" s="158" t="s">
        <v>58</v>
      </c>
      <c r="H5" s="158" t="s">
        <v>74</v>
      </c>
      <c r="I5" s="158" t="s">
        <v>75</v>
      </c>
      <c r="J5" s="23"/>
    </row>
    <row r="6" spans="1:10" ht="24.4" customHeight="1">
      <c r="A6" s="7"/>
      <c r="B6" s="6" t="s">
        <v>79</v>
      </c>
      <c r="C6" s="6" t="s">
        <v>80</v>
      </c>
      <c r="D6" s="6" t="s">
        <v>81</v>
      </c>
      <c r="E6" s="158"/>
      <c r="F6" s="158"/>
      <c r="G6" s="158"/>
      <c r="H6" s="158"/>
      <c r="I6" s="158"/>
      <c r="J6" s="24"/>
    </row>
    <row r="7" spans="1:10" ht="22.9" customHeight="1">
      <c r="A7" s="8"/>
      <c r="B7" s="9"/>
      <c r="C7" s="9"/>
      <c r="D7" s="9"/>
      <c r="E7" s="9"/>
      <c r="F7" s="9" t="s">
        <v>71</v>
      </c>
      <c r="G7" s="10">
        <f>G8</f>
        <v>0</v>
      </c>
      <c r="H7" s="11">
        <f>H8</f>
        <v>0</v>
      </c>
      <c r="I7" s="11">
        <f>I8</f>
        <v>0</v>
      </c>
      <c r="J7" s="25"/>
    </row>
    <row r="8" spans="1:10" ht="22.9" customHeight="1">
      <c r="A8" s="7"/>
      <c r="B8" s="12"/>
      <c r="C8" s="12"/>
      <c r="D8" s="12"/>
      <c r="E8" s="12"/>
      <c r="F8" s="12" t="s">
        <v>22</v>
      </c>
      <c r="G8" s="13">
        <f>SUM(G9:G10)</f>
        <v>0</v>
      </c>
      <c r="H8" s="14">
        <f>SUM(H9:H10)</f>
        <v>0</v>
      </c>
      <c r="I8" s="14">
        <f>SUM(I9:I10)</f>
        <v>0</v>
      </c>
      <c r="J8" s="23"/>
    </row>
    <row r="9" spans="1:10" ht="22.9" customHeight="1">
      <c r="A9" s="7"/>
      <c r="B9" s="12"/>
      <c r="C9" s="12"/>
      <c r="D9" s="12"/>
      <c r="E9" s="12"/>
      <c r="F9" s="12" t="s">
        <v>22</v>
      </c>
      <c r="G9" s="15">
        <f>H9+I9</f>
        <v>0</v>
      </c>
      <c r="H9" s="16"/>
      <c r="I9" s="16"/>
      <c r="J9" s="23"/>
    </row>
    <row r="10" spans="1:10" ht="22.9" customHeight="1">
      <c r="A10" s="7"/>
      <c r="B10" s="12"/>
      <c r="C10" s="12"/>
      <c r="D10" s="12"/>
      <c r="E10" s="88"/>
      <c r="F10" s="74"/>
      <c r="G10" s="15">
        <f>H10+I10</f>
        <v>0</v>
      </c>
      <c r="H10" s="17"/>
      <c r="I10" s="17"/>
      <c r="J10" s="23"/>
    </row>
    <row r="11" spans="1:10" ht="9.75" customHeight="1">
      <c r="A11" s="18"/>
      <c r="B11" s="19"/>
      <c r="C11" s="19"/>
      <c r="D11" s="19"/>
      <c r="E11" s="19"/>
      <c r="F11" s="18"/>
      <c r="G11" s="18"/>
      <c r="H11" s="18"/>
      <c r="I11" s="18"/>
      <c r="J11" s="26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8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pane ySplit="5" topLeftCell="A6" activePane="bottomLeft" state="frozen"/>
      <selection pane="bottomLeft" activeCell="H37" sqref="H37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spans="1:6" ht="16.350000000000001" customHeight="1">
      <c r="A1" s="51"/>
      <c r="B1" s="2"/>
      <c r="C1" s="27"/>
      <c r="D1" s="52"/>
      <c r="E1" s="2" t="s">
        <v>1</v>
      </c>
      <c r="F1" s="49" t="s">
        <v>2</v>
      </c>
    </row>
    <row r="2" spans="1:6" ht="22.9" customHeight="1">
      <c r="A2" s="52"/>
      <c r="B2" s="148" t="s">
        <v>3</v>
      </c>
      <c r="C2" s="148"/>
      <c r="D2" s="148"/>
      <c r="E2" s="148"/>
      <c r="F2" s="49"/>
    </row>
    <row r="3" spans="1:6" ht="19.5" customHeight="1">
      <c r="A3" s="54"/>
      <c r="B3" s="4" t="s">
        <v>4</v>
      </c>
      <c r="C3" s="46"/>
      <c r="D3" s="46"/>
      <c r="E3" s="55" t="s">
        <v>5</v>
      </c>
      <c r="F3" s="50"/>
    </row>
    <row r="4" spans="1:6" ht="24.4" customHeight="1">
      <c r="A4" s="56"/>
      <c r="B4" s="149" t="s">
        <v>6</v>
      </c>
      <c r="C4" s="149"/>
      <c r="D4" s="149" t="s">
        <v>7</v>
      </c>
      <c r="E4" s="149"/>
      <c r="F4" s="44"/>
    </row>
    <row r="5" spans="1:6" ht="24.4" customHeight="1">
      <c r="A5" s="56"/>
      <c r="B5" s="35" t="s">
        <v>8</v>
      </c>
      <c r="C5" s="35" t="s">
        <v>9</v>
      </c>
      <c r="D5" s="35" t="s">
        <v>8</v>
      </c>
      <c r="E5" s="35" t="s">
        <v>9</v>
      </c>
      <c r="F5" s="44"/>
    </row>
    <row r="6" spans="1:6" ht="22.9" customHeight="1">
      <c r="A6" s="150"/>
      <c r="B6" s="40" t="s">
        <v>10</v>
      </c>
      <c r="C6" s="41">
        <f>'1-1'!F7</f>
        <v>1254.75</v>
      </c>
      <c r="D6" s="40" t="s">
        <v>11</v>
      </c>
      <c r="E6" s="89">
        <v>674.67</v>
      </c>
      <c r="F6" s="24"/>
    </row>
    <row r="7" spans="1:6" ht="22.9" customHeight="1">
      <c r="A7" s="150"/>
      <c r="B7" s="40" t="s">
        <v>12</v>
      </c>
      <c r="C7" s="41">
        <f>'1-1'!G7</f>
        <v>0</v>
      </c>
      <c r="D7" s="40" t="s">
        <v>13</v>
      </c>
      <c r="E7" s="89"/>
      <c r="F7" s="24"/>
    </row>
    <row r="8" spans="1:6" ht="22.9" customHeight="1">
      <c r="A8" s="150"/>
      <c r="B8" s="40" t="s">
        <v>14</v>
      </c>
      <c r="C8" s="41">
        <f>'1-1'!H7</f>
        <v>0</v>
      </c>
      <c r="D8" s="40" t="s">
        <v>15</v>
      </c>
      <c r="E8" s="89"/>
      <c r="F8" s="24"/>
    </row>
    <row r="9" spans="1:6" ht="22.9" customHeight="1">
      <c r="A9" s="150"/>
      <c r="B9" s="40" t="s">
        <v>16</v>
      </c>
      <c r="C9" s="41">
        <f>'1-1'!I7</f>
        <v>0</v>
      </c>
      <c r="D9" s="40" t="s">
        <v>17</v>
      </c>
      <c r="E9" s="89"/>
      <c r="F9" s="24"/>
    </row>
    <row r="10" spans="1:6" ht="22.9" customHeight="1">
      <c r="A10" s="150"/>
      <c r="B10" s="40" t="s">
        <v>18</v>
      </c>
      <c r="C10" s="41">
        <f>'1-1'!J7</f>
        <v>0</v>
      </c>
      <c r="D10" s="40" t="s">
        <v>19</v>
      </c>
      <c r="E10" s="89"/>
      <c r="F10" s="24"/>
    </row>
    <row r="11" spans="1:6" ht="22.9" customHeight="1">
      <c r="A11" s="150"/>
      <c r="B11" s="40" t="s">
        <v>20</v>
      </c>
      <c r="C11" s="41">
        <f>'1-1'!K7</f>
        <v>0</v>
      </c>
      <c r="D11" s="40" t="s">
        <v>21</v>
      </c>
      <c r="E11" s="89"/>
      <c r="F11" s="24"/>
    </row>
    <row r="12" spans="1:6" ht="22.9" customHeight="1">
      <c r="A12" s="150"/>
      <c r="B12" s="40" t="s">
        <v>22</v>
      </c>
      <c r="C12" s="42"/>
      <c r="D12" s="40" t="s">
        <v>23</v>
      </c>
      <c r="E12" s="89"/>
      <c r="F12" s="24"/>
    </row>
    <row r="13" spans="1:6" ht="22.9" customHeight="1">
      <c r="A13" s="150"/>
      <c r="B13" s="40" t="s">
        <v>22</v>
      </c>
      <c r="C13" s="42"/>
      <c r="D13" s="40" t="s">
        <v>24</v>
      </c>
      <c r="E13" s="89">
        <v>84.24</v>
      </c>
      <c r="F13" s="24"/>
    </row>
    <row r="14" spans="1:6" ht="22.9" customHeight="1">
      <c r="A14" s="150"/>
      <c r="B14" s="40" t="s">
        <v>22</v>
      </c>
      <c r="C14" s="42"/>
      <c r="D14" s="40" t="s">
        <v>25</v>
      </c>
      <c r="E14" s="89"/>
      <c r="F14" s="24"/>
    </row>
    <row r="15" spans="1:6" ht="22.9" customHeight="1">
      <c r="A15" s="150"/>
      <c r="B15" s="40" t="s">
        <v>22</v>
      </c>
      <c r="C15" s="42"/>
      <c r="D15" s="40" t="s">
        <v>26</v>
      </c>
      <c r="E15" s="89">
        <v>44.98</v>
      </c>
      <c r="F15" s="24"/>
    </row>
    <row r="16" spans="1:6" ht="22.9" customHeight="1">
      <c r="A16" s="150"/>
      <c r="B16" s="40" t="s">
        <v>22</v>
      </c>
      <c r="C16" s="42"/>
      <c r="D16" s="40" t="s">
        <v>27</v>
      </c>
      <c r="E16" s="89">
        <v>31</v>
      </c>
      <c r="F16" s="24"/>
    </row>
    <row r="17" spans="1:6" ht="22.9" customHeight="1">
      <c r="A17" s="150"/>
      <c r="B17" s="40" t="s">
        <v>22</v>
      </c>
      <c r="C17" s="42"/>
      <c r="D17" s="40" t="s">
        <v>28</v>
      </c>
      <c r="E17" s="89">
        <v>60.28</v>
      </c>
      <c r="F17" s="24"/>
    </row>
    <row r="18" spans="1:6" ht="22.9" customHeight="1">
      <c r="A18" s="150"/>
      <c r="B18" s="40" t="s">
        <v>22</v>
      </c>
      <c r="C18" s="42"/>
      <c r="D18" s="40" t="s">
        <v>29</v>
      </c>
      <c r="E18" s="89">
        <v>559.86</v>
      </c>
      <c r="F18" s="24"/>
    </row>
    <row r="19" spans="1:6" ht="22.9" customHeight="1">
      <c r="A19" s="150"/>
      <c r="B19" s="40" t="s">
        <v>22</v>
      </c>
      <c r="C19" s="42"/>
      <c r="D19" s="40" t="s">
        <v>30</v>
      </c>
      <c r="E19" s="89"/>
      <c r="F19" s="24"/>
    </row>
    <row r="20" spans="1:6" ht="22.9" customHeight="1">
      <c r="A20" s="150"/>
      <c r="B20" s="40" t="s">
        <v>22</v>
      </c>
      <c r="C20" s="42"/>
      <c r="D20" s="40" t="s">
        <v>31</v>
      </c>
      <c r="E20" s="89"/>
      <c r="F20" s="24"/>
    </row>
    <row r="21" spans="1:6" ht="22.9" customHeight="1">
      <c r="A21" s="150"/>
      <c r="B21" s="40" t="s">
        <v>22</v>
      </c>
      <c r="C21" s="42"/>
      <c r="D21" s="40" t="s">
        <v>32</v>
      </c>
      <c r="E21" s="89"/>
      <c r="F21" s="24"/>
    </row>
    <row r="22" spans="1:6" ht="22.9" customHeight="1">
      <c r="A22" s="150"/>
      <c r="B22" s="40" t="s">
        <v>22</v>
      </c>
      <c r="C22" s="42"/>
      <c r="D22" s="40" t="s">
        <v>33</v>
      </c>
      <c r="E22" s="89"/>
      <c r="F22" s="24"/>
    </row>
    <row r="23" spans="1:6" ht="22.9" customHeight="1">
      <c r="A23" s="150"/>
      <c r="B23" s="40" t="s">
        <v>22</v>
      </c>
      <c r="C23" s="42"/>
      <c r="D23" s="40" t="s">
        <v>34</v>
      </c>
      <c r="E23" s="89"/>
      <c r="F23" s="24"/>
    </row>
    <row r="24" spans="1:6" ht="22.9" customHeight="1">
      <c r="A24" s="150"/>
      <c r="B24" s="40" t="s">
        <v>22</v>
      </c>
      <c r="C24" s="42"/>
      <c r="D24" s="40" t="s">
        <v>35</v>
      </c>
      <c r="E24" s="89"/>
      <c r="F24" s="24"/>
    </row>
    <row r="25" spans="1:6" ht="22.9" customHeight="1">
      <c r="A25" s="150"/>
      <c r="B25" s="40" t="s">
        <v>22</v>
      </c>
      <c r="C25" s="42"/>
      <c r="D25" s="40" t="s">
        <v>36</v>
      </c>
      <c r="E25" s="89">
        <v>63.21</v>
      </c>
      <c r="F25" s="24"/>
    </row>
    <row r="26" spans="1:6" ht="22.9" customHeight="1">
      <c r="A26" s="150"/>
      <c r="B26" s="40" t="s">
        <v>22</v>
      </c>
      <c r="C26" s="42"/>
      <c r="D26" s="40" t="s">
        <v>37</v>
      </c>
      <c r="E26" s="42"/>
      <c r="F26" s="24"/>
    </row>
    <row r="27" spans="1:6" ht="22.9" customHeight="1">
      <c r="A27" s="150"/>
      <c r="B27" s="40" t="s">
        <v>22</v>
      </c>
      <c r="C27" s="42"/>
      <c r="D27" s="40" t="s">
        <v>38</v>
      </c>
      <c r="E27" s="42"/>
      <c r="F27" s="24"/>
    </row>
    <row r="28" spans="1:6" ht="22.9" customHeight="1">
      <c r="A28" s="150"/>
      <c r="B28" s="40" t="s">
        <v>22</v>
      </c>
      <c r="C28" s="42"/>
      <c r="D28" s="40" t="s">
        <v>39</v>
      </c>
      <c r="E28" s="42"/>
      <c r="F28" s="24"/>
    </row>
    <row r="29" spans="1:6" ht="22.9" customHeight="1">
      <c r="A29" s="150"/>
      <c r="B29" s="40" t="s">
        <v>22</v>
      </c>
      <c r="C29" s="42"/>
      <c r="D29" s="40" t="s">
        <v>40</v>
      </c>
      <c r="E29" s="42"/>
      <c r="F29" s="24"/>
    </row>
    <row r="30" spans="1:6" ht="22.9" customHeight="1">
      <c r="A30" s="150"/>
      <c r="B30" s="40" t="s">
        <v>22</v>
      </c>
      <c r="C30" s="42"/>
      <c r="D30" s="40" t="s">
        <v>41</v>
      </c>
      <c r="E30" s="42"/>
      <c r="F30" s="24"/>
    </row>
    <row r="31" spans="1:6" ht="22.9" customHeight="1">
      <c r="A31" s="150"/>
      <c r="B31" s="40" t="s">
        <v>22</v>
      </c>
      <c r="C31" s="42"/>
      <c r="D31" s="40" t="s">
        <v>42</v>
      </c>
      <c r="E31" s="42"/>
      <c r="F31" s="24"/>
    </row>
    <row r="32" spans="1:6" ht="22.9" customHeight="1">
      <c r="A32" s="150"/>
      <c r="B32" s="40" t="s">
        <v>22</v>
      </c>
      <c r="C32" s="42"/>
      <c r="D32" s="40" t="s">
        <v>43</v>
      </c>
      <c r="E32" s="42"/>
      <c r="F32" s="24"/>
    </row>
    <row r="33" spans="1:6" ht="22.9" customHeight="1">
      <c r="A33" s="150"/>
      <c r="B33" s="40" t="s">
        <v>22</v>
      </c>
      <c r="C33" s="42"/>
      <c r="D33" s="40" t="s">
        <v>44</v>
      </c>
      <c r="E33" s="42"/>
      <c r="F33" s="24"/>
    </row>
    <row r="34" spans="1:6" ht="22.9" customHeight="1">
      <c r="A34" s="150"/>
      <c r="B34" s="40" t="s">
        <v>22</v>
      </c>
      <c r="C34" s="42"/>
      <c r="D34" s="40" t="s">
        <v>45</v>
      </c>
      <c r="E34" s="42"/>
      <c r="F34" s="24"/>
    </row>
    <row r="35" spans="1:6" ht="22.9" customHeight="1">
      <c r="A35" s="150"/>
      <c r="B35" s="40" t="s">
        <v>22</v>
      </c>
      <c r="C35" s="42"/>
      <c r="D35" s="40" t="s">
        <v>46</v>
      </c>
      <c r="E35" s="42"/>
      <c r="F35" s="24"/>
    </row>
    <row r="36" spans="1:6" ht="22.9" customHeight="1">
      <c r="A36" s="8"/>
      <c r="B36" s="37" t="s">
        <v>47</v>
      </c>
      <c r="C36" s="38">
        <f>SUM(C6:C35)</f>
        <v>1254.75</v>
      </c>
      <c r="D36" s="37" t="s">
        <v>48</v>
      </c>
      <c r="E36" s="38">
        <f>SUM(E6:E35)</f>
        <v>1518.24</v>
      </c>
      <c r="F36" s="25"/>
    </row>
    <row r="37" spans="1:6" ht="22.9" customHeight="1">
      <c r="A37" s="5"/>
      <c r="B37" s="40" t="s">
        <v>49</v>
      </c>
      <c r="C37" s="41">
        <f>'1-1'!N7</f>
        <v>0</v>
      </c>
      <c r="D37" s="40" t="s">
        <v>50</v>
      </c>
      <c r="E37" s="42"/>
      <c r="F37" s="58"/>
    </row>
    <row r="38" spans="1:6" ht="22.9" customHeight="1">
      <c r="A38" s="59"/>
      <c r="B38" s="40" t="s">
        <v>51</v>
      </c>
      <c r="C38" s="41">
        <f>'1-1'!E7</f>
        <v>263.49</v>
      </c>
      <c r="D38" s="40" t="s">
        <v>52</v>
      </c>
      <c r="E38" s="42"/>
      <c r="F38" s="58"/>
    </row>
    <row r="39" spans="1:6" ht="22.9" customHeight="1">
      <c r="A39" s="59"/>
      <c r="B39" s="60"/>
      <c r="C39" s="60"/>
      <c r="D39" s="40" t="s">
        <v>53</v>
      </c>
      <c r="E39" s="42"/>
      <c r="F39" s="58"/>
    </row>
    <row r="40" spans="1:6" ht="22.9" customHeight="1">
      <c r="A40" s="61"/>
      <c r="B40" s="37" t="s">
        <v>54</v>
      </c>
      <c r="C40" s="38">
        <f>C36+C37+C38</f>
        <v>1518.24</v>
      </c>
      <c r="D40" s="37" t="s">
        <v>55</v>
      </c>
      <c r="E40" s="38">
        <f>E36+E37+E39</f>
        <v>1518.24</v>
      </c>
      <c r="F40" s="62"/>
    </row>
    <row r="41" spans="1:6" ht="9.75" customHeight="1">
      <c r="A41" s="57"/>
      <c r="B41" s="57"/>
      <c r="C41" s="63"/>
      <c r="D41" s="63"/>
      <c r="E41" s="57"/>
      <c r="F41" s="64"/>
    </row>
  </sheetData>
  <mergeCells count="4">
    <mergeCell ref="B2:E2"/>
    <mergeCell ref="B4:C4"/>
    <mergeCell ref="D4:E4"/>
    <mergeCell ref="A6:A35"/>
  </mergeCells>
  <phoneticPr fontId="18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pane ySplit="6" topLeftCell="A7" activePane="bottomLeft" state="frozen"/>
      <selection pane="bottomLeft" activeCell="J17" sqref="J17"/>
    </sheetView>
  </sheetViews>
  <sheetFormatPr defaultColWidth="10" defaultRowHeight="13.5"/>
  <cols>
    <col min="1" max="1" width="1.5" customWidth="1"/>
    <col min="2" max="2" width="7.625" customWidth="1"/>
    <col min="3" max="3" width="19.625" customWidth="1"/>
    <col min="4" max="4" width="11.75" customWidth="1"/>
    <col min="5" max="5" width="10.625" customWidth="1"/>
    <col min="6" max="6" width="13.625" customWidth="1"/>
    <col min="7" max="7" width="9.375" customWidth="1"/>
    <col min="8" max="8" width="8" customWidth="1"/>
    <col min="9" max="9" width="6.375" customWidth="1"/>
    <col min="10" max="10" width="9" customWidth="1"/>
    <col min="11" max="11" width="7.125" customWidth="1"/>
    <col min="12" max="12" width="6.875" customWidth="1"/>
    <col min="13" max="13" width="8" customWidth="1"/>
    <col min="14" max="14" width="11.125" customWidth="1"/>
    <col min="15" max="15" width="1.5" customWidth="1"/>
  </cols>
  <sheetData>
    <row r="1" spans="1:15" ht="16.350000000000001" customHeight="1">
      <c r="A1" s="1"/>
      <c r="B1" s="2"/>
      <c r="C1" s="27"/>
      <c r="D1" s="28"/>
      <c r="E1" s="28"/>
      <c r="F1" s="28"/>
      <c r="G1" s="27"/>
      <c r="H1" s="27"/>
      <c r="I1" s="27"/>
      <c r="J1" s="27"/>
      <c r="K1" s="27"/>
      <c r="L1" s="27"/>
      <c r="M1" s="27"/>
      <c r="N1" s="20" t="s">
        <v>56</v>
      </c>
      <c r="O1" s="5"/>
    </row>
    <row r="2" spans="1:15" ht="22.9" customHeight="1">
      <c r="A2" s="1"/>
      <c r="B2" s="151" t="s">
        <v>57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5" t="s">
        <v>2</v>
      </c>
    </row>
    <row r="3" spans="1:15" ht="19.5" customHeight="1">
      <c r="A3" s="3"/>
      <c r="B3" s="152" t="s">
        <v>4</v>
      </c>
      <c r="C3" s="152"/>
      <c r="D3" s="3"/>
      <c r="E3" s="3"/>
      <c r="F3" s="48"/>
      <c r="G3" s="3"/>
      <c r="H3" s="48"/>
      <c r="I3" s="48"/>
      <c r="J3" s="48"/>
      <c r="K3" s="48"/>
      <c r="L3" s="48"/>
      <c r="M3" s="48"/>
      <c r="N3" s="21" t="s">
        <v>316</v>
      </c>
      <c r="O3" s="22"/>
    </row>
    <row r="4" spans="1:15" ht="24.4" customHeight="1">
      <c r="A4" s="7"/>
      <c r="B4" s="153" t="s">
        <v>8</v>
      </c>
      <c r="C4" s="153"/>
      <c r="D4" s="153" t="s">
        <v>58</v>
      </c>
      <c r="E4" s="153" t="s">
        <v>59</v>
      </c>
      <c r="F4" s="153" t="s">
        <v>60</v>
      </c>
      <c r="G4" s="153" t="s">
        <v>61</v>
      </c>
      <c r="H4" s="153" t="s">
        <v>62</v>
      </c>
      <c r="I4" s="153" t="s">
        <v>63</v>
      </c>
      <c r="J4" s="153" t="s">
        <v>64</v>
      </c>
      <c r="K4" s="153" t="s">
        <v>65</v>
      </c>
      <c r="L4" s="153" t="s">
        <v>66</v>
      </c>
      <c r="M4" s="153" t="s">
        <v>67</v>
      </c>
      <c r="N4" s="154" t="s">
        <v>68</v>
      </c>
      <c r="O4" s="24"/>
    </row>
    <row r="5" spans="1:15" ht="24.4" customHeight="1">
      <c r="A5" s="7"/>
      <c r="B5" s="153" t="s">
        <v>69</v>
      </c>
      <c r="C5" s="153" t="s">
        <v>70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5"/>
      <c r="O5" s="24"/>
    </row>
    <row r="6" spans="1:15" ht="24.4" customHeight="1">
      <c r="A6" s="7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6"/>
      <c r="O6" s="24"/>
    </row>
    <row r="7" spans="1:15" ht="22.9" customHeight="1">
      <c r="A7" s="8"/>
      <c r="B7" s="9"/>
      <c r="C7" s="9" t="s">
        <v>71</v>
      </c>
      <c r="D7" s="29">
        <f>D8</f>
        <v>1518.24</v>
      </c>
      <c r="E7" s="29">
        <f t="shared" ref="E7:N7" si="0">E8</f>
        <v>263.49</v>
      </c>
      <c r="F7" s="29">
        <f t="shared" si="0"/>
        <v>1254.75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5"/>
    </row>
    <row r="8" spans="1:15" ht="22.9" customHeight="1">
      <c r="A8" s="7"/>
      <c r="B8" s="12"/>
      <c r="C8" s="12" t="s">
        <v>22</v>
      </c>
      <c r="D8" s="15">
        <f>SUM(D9)</f>
        <v>1518.24</v>
      </c>
      <c r="E8" s="15">
        <f t="shared" ref="E8:N8" si="1">SUM(E9)</f>
        <v>263.49</v>
      </c>
      <c r="F8" s="15">
        <f t="shared" si="1"/>
        <v>1254.75</v>
      </c>
      <c r="G8" s="15">
        <f t="shared" si="1"/>
        <v>0</v>
      </c>
      <c r="H8" s="15">
        <f t="shared" si="1"/>
        <v>0</v>
      </c>
      <c r="I8" s="15">
        <f t="shared" si="1"/>
        <v>0</v>
      </c>
      <c r="J8" s="15">
        <f t="shared" si="1"/>
        <v>0</v>
      </c>
      <c r="K8" s="15">
        <f t="shared" si="1"/>
        <v>0</v>
      </c>
      <c r="L8" s="15">
        <f t="shared" si="1"/>
        <v>0</v>
      </c>
      <c r="M8" s="15">
        <f t="shared" si="1"/>
        <v>0</v>
      </c>
      <c r="N8" s="15">
        <f t="shared" si="1"/>
        <v>0</v>
      </c>
      <c r="O8" s="23"/>
    </row>
    <row r="9" spans="1:15" ht="22.9" customHeight="1">
      <c r="A9" s="7"/>
      <c r="B9" s="75" t="s">
        <v>264</v>
      </c>
      <c r="C9" s="68" t="s">
        <v>263</v>
      </c>
      <c r="D9" s="16">
        <f>SUM(E9:N9)</f>
        <v>1518.24</v>
      </c>
      <c r="E9" s="17">
        <v>263.49</v>
      </c>
      <c r="F9" s="90">
        <v>1254.75</v>
      </c>
      <c r="G9" s="17"/>
      <c r="H9" s="17"/>
      <c r="I9" s="17"/>
      <c r="J9" s="17"/>
      <c r="K9" s="17"/>
      <c r="L9" s="17"/>
      <c r="M9" s="17"/>
      <c r="N9" s="17"/>
      <c r="O9" s="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8" type="noConversion"/>
  <pageMargins left="0.74803149606299213" right="0.46" top="0.27559055118110237" bottom="0.27559055118110237" header="0.11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pane ySplit="6" topLeftCell="A7" activePane="bottomLeft" state="frozen"/>
      <selection pane="bottomLeft" activeCell="N16" sqref="N16"/>
    </sheetView>
  </sheetViews>
  <sheetFormatPr defaultColWidth="10" defaultRowHeight="13.5"/>
  <cols>
    <col min="1" max="1" width="1.5" customWidth="1"/>
    <col min="2" max="4" width="6.125" customWidth="1"/>
    <col min="5" max="5" width="9.25" customWidth="1"/>
    <col min="6" max="6" width="35.25" customWidth="1"/>
    <col min="7" max="7" width="14.375" customWidth="1"/>
    <col min="8" max="8" width="13.75" customWidth="1"/>
    <col min="9" max="9" width="13" customWidth="1"/>
    <col min="10" max="10" width="9.625" customWidth="1"/>
    <col min="11" max="11" width="12.625" customWidth="1"/>
    <col min="12" max="12" width="1.5" customWidth="1"/>
    <col min="13" max="14" width="9.75" customWidth="1"/>
  </cols>
  <sheetData>
    <row r="1" spans="1:12" ht="16.350000000000001" customHeight="1">
      <c r="A1" s="1"/>
      <c r="B1" s="159"/>
      <c r="C1" s="159"/>
      <c r="D1" s="159"/>
      <c r="E1" s="27"/>
      <c r="F1" s="27"/>
      <c r="G1" s="28"/>
      <c r="H1" s="28"/>
      <c r="I1" s="28"/>
      <c r="J1" s="28"/>
      <c r="K1" s="20" t="s">
        <v>72</v>
      </c>
      <c r="L1" s="5"/>
    </row>
    <row r="2" spans="1:12" ht="22.9" customHeight="1">
      <c r="A2" s="1"/>
      <c r="B2" s="151" t="s">
        <v>73</v>
      </c>
      <c r="C2" s="151"/>
      <c r="D2" s="151"/>
      <c r="E2" s="151"/>
      <c r="F2" s="151"/>
      <c r="G2" s="151"/>
      <c r="H2" s="151"/>
      <c r="I2" s="151"/>
      <c r="J2" s="151"/>
      <c r="K2" s="151"/>
      <c r="L2" s="5" t="s">
        <v>2</v>
      </c>
    </row>
    <row r="3" spans="1:12" ht="19.5" customHeight="1">
      <c r="A3" s="3"/>
      <c r="B3" s="152" t="s">
        <v>4</v>
      </c>
      <c r="C3" s="152"/>
      <c r="D3" s="152"/>
      <c r="E3" s="152"/>
      <c r="F3" s="152"/>
      <c r="G3" s="3"/>
      <c r="H3" s="3"/>
      <c r="I3" s="48"/>
      <c r="J3" s="48"/>
      <c r="K3" s="21" t="s">
        <v>5</v>
      </c>
      <c r="L3" s="22"/>
    </row>
    <row r="4" spans="1:12" ht="24.4" customHeight="1">
      <c r="A4" s="5"/>
      <c r="B4" s="158" t="s">
        <v>8</v>
      </c>
      <c r="C4" s="158"/>
      <c r="D4" s="158"/>
      <c r="E4" s="158"/>
      <c r="F4" s="158"/>
      <c r="G4" s="158" t="s">
        <v>58</v>
      </c>
      <c r="H4" s="158" t="s">
        <v>74</v>
      </c>
      <c r="I4" s="158" t="s">
        <v>75</v>
      </c>
      <c r="J4" s="154" t="s">
        <v>76</v>
      </c>
      <c r="K4" s="154" t="s">
        <v>77</v>
      </c>
      <c r="L4" s="23"/>
    </row>
    <row r="5" spans="1:12" ht="24.4" customHeight="1">
      <c r="A5" s="7"/>
      <c r="B5" s="158" t="s">
        <v>78</v>
      </c>
      <c r="C5" s="158"/>
      <c r="D5" s="158"/>
      <c r="E5" s="158" t="s">
        <v>69</v>
      </c>
      <c r="F5" s="158" t="s">
        <v>70</v>
      </c>
      <c r="G5" s="158"/>
      <c r="H5" s="158"/>
      <c r="I5" s="158"/>
      <c r="J5" s="155"/>
      <c r="K5" s="155"/>
      <c r="L5" s="23"/>
    </row>
    <row r="6" spans="1:12" ht="24.4" customHeight="1">
      <c r="A6" s="7"/>
      <c r="B6" s="6" t="s">
        <v>79</v>
      </c>
      <c r="C6" s="6" t="s">
        <v>80</v>
      </c>
      <c r="D6" s="6" t="s">
        <v>81</v>
      </c>
      <c r="E6" s="158"/>
      <c r="F6" s="158"/>
      <c r="G6" s="158"/>
      <c r="H6" s="158"/>
      <c r="I6" s="158"/>
      <c r="J6" s="156"/>
      <c r="K6" s="156"/>
      <c r="L6" s="24"/>
    </row>
    <row r="7" spans="1:12" ht="22.9" customHeight="1">
      <c r="A7" s="8"/>
      <c r="B7" s="9"/>
      <c r="C7" s="9"/>
      <c r="D7" s="9"/>
      <c r="E7" s="9"/>
      <c r="F7" s="9" t="s">
        <v>71</v>
      </c>
      <c r="G7" s="29">
        <f t="shared" ref="G7:K8" si="0">G8</f>
        <v>1518.24</v>
      </c>
      <c r="H7" s="29">
        <f t="shared" si="0"/>
        <v>1402.14</v>
      </c>
      <c r="I7" s="29">
        <f t="shared" si="0"/>
        <v>116.1</v>
      </c>
      <c r="J7" s="29">
        <f t="shared" si="0"/>
        <v>0</v>
      </c>
      <c r="K7" s="29">
        <f t="shared" si="0"/>
        <v>0</v>
      </c>
      <c r="L7" s="25"/>
    </row>
    <row r="8" spans="1:12" ht="22.9" customHeight="1">
      <c r="A8" s="7"/>
      <c r="B8" s="12"/>
      <c r="C8" s="12"/>
      <c r="D8" s="12"/>
      <c r="E8" s="12"/>
      <c r="F8" s="69"/>
      <c r="G8" s="15">
        <f t="shared" si="0"/>
        <v>1518.24</v>
      </c>
      <c r="H8" s="15">
        <f t="shared" si="0"/>
        <v>1402.14</v>
      </c>
      <c r="I8" s="15">
        <f t="shared" si="0"/>
        <v>116.1</v>
      </c>
      <c r="J8" s="15">
        <f t="shared" si="0"/>
        <v>0</v>
      </c>
      <c r="K8" s="15">
        <f t="shared" si="0"/>
        <v>0</v>
      </c>
      <c r="L8" s="23"/>
    </row>
    <row r="9" spans="1:12" ht="22.9" customHeight="1">
      <c r="A9" s="7"/>
      <c r="B9" s="12"/>
      <c r="C9" s="12"/>
      <c r="D9" s="12"/>
      <c r="E9" s="12"/>
      <c r="F9" s="91" t="s">
        <v>263</v>
      </c>
      <c r="G9" s="15">
        <f>SUM(G10:G26)</f>
        <v>1518.24</v>
      </c>
      <c r="H9" s="15">
        <f>SUM(H10:H26)</f>
        <v>1402.14</v>
      </c>
      <c r="I9" s="15">
        <f>SUM(I10:I26)</f>
        <v>116.1</v>
      </c>
      <c r="J9" s="15">
        <f>SUM(J11:J26)</f>
        <v>0</v>
      </c>
      <c r="K9" s="15">
        <f>SUM(K11:K26)</f>
        <v>0</v>
      </c>
      <c r="L9" s="23"/>
    </row>
    <row r="10" spans="1:12" ht="22.9" customHeight="1">
      <c r="A10" s="125"/>
      <c r="B10" s="130" t="s">
        <v>296</v>
      </c>
      <c r="C10" s="130" t="s">
        <v>312</v>
      </c>
      <c r="D10" s="130" t="s">
        <v>313</v>
      </c>
      <c r="E10" s="131" t="s">
        <v>294</v>
      </c>
      <c r="F10" s="120" t="s">
        <v>315</v>
      </c>
      <c r="G10" s="15">
        <f>SUM(H10:K10)</f>
        <v>623.70000000000005</v>
      </c>
      <c r="H10" s="121">
        <v>623.70000000000005</v>
      </c>
      <c r="I10" s="15"/>
      <c r="J10" s="15"/>
      <c r="K10" s="15"/>
      <c r="L10" s="23"/>
    </row>
    <row r="11" spans="1:12" ht="22.9" customHeight="1">
      <c r="A11" s="157"/>
      <c r="B11" s="120" t="s">
        <v>82</v>
      </c>
      <c r="C11" s="120" t="s">
        <v>83</v>
      </c>
      <c r="D11" s="131" t="s">
        <v>284</v>
      </c>
      <c r="E11" s="120" t="s">
        <v>267</v>
      </c>
      <c r="F11" s="120" t="s">
        <v>314</v>
      </c>
      <c r="G11" s="31">
        <f>SUM(H11:K11)</f>
        <v>1.5</v>
      </c>
      <c r="H11" s="121"/>
      <c r="I11" s="92">
        <v>1.5</v>
      </c>
      <c r="J11" s="17"/>
      <c r="K11" s="17"/>
      <c r="L11" s="24"/>
    </row>
    <row r="12" spans="1:12" ht="22.9" customHeight="1">
      <c r="A12" s="157"/>
      <c r="B12" s="93" t="s">
        <v>82</v>
      </c>
      <c r="C12" s="93" t="s">
        <v>265</v>
      </c>
      <c r="D12" s="93" t="s">
        <v>84</v>
      </c>
      <c r="E12" s="93" t="s">
        <v>264</v>
      </c>
      <c r="F12" s="93" t="s">
        <v>85</v>
      </c>
      <c r="G12" s="31">
        <f t="shared" ref="G12:G26" si="1">SUM(H12:K12)</f>
        <v>1.5</v>
      </c>
      <c r="H12" s="92">
        <v>1.5</v>
      </c>
      <c r="I12" s="92"/>
      <c r="J12" s="17"/>
      <c r="K12" s="17"/>
      <c r="L12" s="24"/>
    </row>
    <row r="13" spans="1:12" ht="22.9" customHeight="1">
      <c r="A13" s="157"/>
      <c r="B13" s="93" t="s">
        <v>82</v>
      </c>
      <c r="C13" s="93" t="s">
        <v>87</v>
      </c>
      <c r="D13" s="93" t="s">
        <v>88</v>
      </c>
      <c r="E13" s="93" t="s">
        <v>264</v>
      </c>
      <c r="F13" s="93" t="s">
        <v>89</v>
      </c>
      <c r="G13" s="31">
        <f t="shared" si="1"/>
        <v>15.27</v>
      </c>
      <c r="H13" s="92">
        <v>15.27</v>
      </c>
      <c r="I13" s="92"/>
      <c r="J13" s="17"/>
      <c r="K13" s="17"/>
      <c r="L13" s="24"/>
    </row>
    <row r="14" spans="1:12" ht="22.9" customHeight="1">
      <c r="A14" s="157"/>
      <c r="B14" s="93" t="s">
        <v>82</v>
      </c>
      <c r="C14" s="93" t="s">
        <v>90</v>
      </c>
      <c r="D14" s="93" t="s">
        <v>91</v>
      </c>
      <c r="E14" s="93" t="s">
        <v>264</v>
      </c>
      <c r="F14" s="93" t="s">
        <v>92</v>
      </c>
      <c r="G14" s="31">
        <f t="shared" si="1"/>
        <v>11</v>
      </c>
      <c r="H14" s="92">
        <v>11</v>
      </c>
      <c r="I14" s="92"/>
      <c r="J14" s="17"/>
      <c r="K14" s="17"/>
      <c r="L14" s="24"/>
    </row>
    <row r="15" spans="1:12" ht="22.9" customHeight="1">
      <c r="A15" s="157"/>
      <c r="B15" s="93" t="s">
        <v>93</v>
      </c>
      <c r="C15" s="93" t="s">
        <v>94</v>
      </c>
      <c r="D15" s="93" t="s">
        <v>94</v>
      </c>
      <c r="E15" s="93" t="s">
        <v>264</v>
      </c>
      <c r="F15" s="93" t="s">
        <v>95</v>
      </c>
      <c r="G15" s="31">
        <f t="shared" si="1"/>
        <v>84.24</v>
      </c>
      <c r="H15" s="92">
        <v>84.24</v>
      </c>
      <c r="I15" s="92"/>
      <c r="J15" s="17"/>
      <c r="K15" s="17"/>
      <c r="L15" s="24"/>
    </row>
    <row r="16" spans="1:12" ht="22.9" customHeight="1">
      <c r="A16" s="157"/>
      <c r="B16" s="120">
        <v>208</v>
      </c>
      <c r="C16" s="120">
        <v>6</v>
      </c>
      <c r="D16" s="120">
        <v>99</v>
      </c>
      <c r="E16" s="120" t="s">
        <v>264</v>
      </c>
      <c r="F16" s="120" t="s">
        <v>282</v>
      </c>
      <c r="G16" s="31">
        <f t="shared" si="1"/>
        <v>21.82</v>
      </c>
      <c r="H16" s="121"/>
      <c r="I16" s="121">
        <v>21.82</v>
      </c>
      <c r="J16" s="17"/>
      <c r="K16" s="17"/>
      <c r="L16" s="24"/>
    </row>
    <row r="17" spans="1:12" ht="22.9" customHeight="1">
      <c r="A17" s="157"/>
      <c r="B17" s="93" t="s">
        <v>96</v>
      </c>
      <c r="C17" s="93" t="s">
        <v>97</v>
      </c>
      <c r="D17" s="93" t="s">
        <v>84</v>
      </c>
      <c r="E17" s="93" t="s">
        <v>264</v>
      </c>
      <c r="F17" s="93" t="s">
        <v>98</v>
      </c>
      <c r="G17" s="31">
        <f t="shared" si="1"/>
        <v>42.13</v>
      </c>
      <c r="H17" s="92">
        <v>42.13</v>
      </c>
      <c r="I17" s="92"/>
      <c r="J17" s="17"/>
      <c r="K17" s="17"/>
      <c r="L17" s="24"/>
    </row>
    <row r="18" spans="1:12" ht="22.9" customHeight="1">
      <c r="A18" s="157"/>
      <c r="B18" s="93" t="s">
        <v>96</v>
      </c>
      <c r="C18" s="93" t="s">
        <v>99</v>
      </c>
      <c r="D18" s="93" t="s">
        <v>84</v>
      </c>
      <c r="E18" s="93" t="s">
        <v>264</v>
      </c>
      <c r="F18" s="93" t="s">
        <v>100</v>
      </c>
      <c r="G18" s="31">
        <f t="shared" si="1"/>
        <v>2.67</v>
      </c>
      <c r="H18" s="92">
        <v>2.67</v>
      </c>
      <c r="I18" s="92"/>
      <c r="J18" s="17"/>
      <c r="K18" s="17"/>
      <c r="L18" s="24"/>
    </row>
    <row r="19" spans="1:12" ht="22.9" customHeight="1">
      <c r="A19" s="157"/>
      <c r="B19" s="131">
        <v>211</v>
      </c>
      <c r="C19" s="131" t="s">
        <v>283</v>
      </c>
      <c r="D19" s="131" t="s">
        <v>284</v>
      </c>
      <c r="E19" s="120" t="s">
        <v>264</v>
      </c>
      <c r="F19" s="120" t="s">
        <v>285</v>
      </c>
      <c r="G19" s="31">
        <f t="shared" si="1"/>
        <v>31</v>
      </c>
      <c r="H19" s="121"/>
      <c r="I19" s="121">
        <v>31</v>
      </c>
      <c r="J19" s="17"/>
      <c r="K19" s="17"/>
      <c r="L19" s="24"/>
    </row>
    <row r="20" spans="1:12" ht="22.9" customHeight="1">
      <c r="A20" s="157"/>
      <c r="B20" s="131" t="s">
        <v>286</v>
      </c>
      <c r="C20" s="131" t="s">
        <v>283</v>
      </c>
      <c r="D20" s="131" t="s">
        <v>283</v>
      </c>
      <c r="E20" s="131" t="s">
        <v>288</v>
      </c>
      <c r="F20" s="120" t="s">
        <v>287</v>
      </c>
      <c r="G20" s="31">
        <f t="shared" si="1"/>
        <v>60.28</v>
      </c>
      <c r="H20" s="121"/>
      <c r="I20" s="121">
        <v>60.28</v>
      </c>
      <c r="J20" s="17"/>
      <c r="K20" s="17"/>
      <c r="L20" s="24"/>
    </row>
    <row r="21" spans="1:12" ht="22.9" customHeight="1">
      <c r="A21" s="157"/>
      <c r="B21" s="93" t="s">
        <v>101</v>
      </c>
      <c r="C21" s="93" t="s">
        <v>84</v>
      </c>
      <c r="D21" s="93" t="s">
        <v>266</v>
      </c>
      <c r="E21" s="93" t="s">
        <v>264</v>
      </c>
      <c r="F21" s="93" t="s">
        <v>86</v>
      </c>
      <c r="G21" s="31">
        <f t="shared" si="1"/>
        <v>117.84</v>
      </c>
      <c r="H21" s="92">
        <v>117.84</v>
      </c>
      <c r="I21" s="92"/>
      <c r="J21" s="17"/>
      <c r="K21" s="17"/>
      <c r="L21" s="24"/>
    </row>
    <row r="22" spans="1:12" ht="22.9" customHeight="1">
      <c r="A22" s="157"/>
      <c r="B22" s="131" t="s">
        <v>289</v>
      </c>
      <c r="C22" s="131" t="s">
        <v>292</v>
      </c>
      <c r="D22" s="131" t="s">
        <v>293</v>
      </c>
      <c r="E22" s="131" t="s">
        <v>288</v>
      </c>
      <c r="F22" s="120" t="s">
        <v>295</v>
      </c>
      <c r="G22" s="31">
        <f t="shared" si="1"/>
        <v>3.4</v>
      </c>
      <c r="H22" s="121">
        <v>3.4</v>
      </c>
      <c r="I22" s="121"/>
      <c r="J22" s="17"/>
      <c r="K22" s="17"/>
      <c r="L22" s="24"/>
    </row>
    <row r="23" spans="1:12" ht="22.9" customHeight="1">
      <c r="A23" s="157"/>
      <c r="B23" s="131" t="s">
        <v>289</v>
      </c>
      <c r="C23" s="131" t="s">
        <v>292</v>
      </c>
      <c r="D23" s="131" t="s">
        <v>290</v>
      </c>
      <c r="E23" s="131" t="s">
        <v>288</v>
      </c>
      <c r="F23" s="120" t="s">
        <v>291</v>
      </c>
      <c r="G23" s="31">
        <f t="shared" si="1"/>
        <v>1.5</v>
      </c>
      <c r="H23" s="121"/>
      <c r="I23" s="121">
        <v>1.5</v>
      </c>
      <c r="J23" s="17"/>
      <c r="K23" s="17"/>
      <c r="L23" s="24"/>
    </row>
    <row r="24" spans="1:12" ht="22.9" customHeight="1">
      <c r="A24" s="157"/>
      <c r="B24" s="93" t="s">
        <v>101</v>
      </c>
      <c r="C24" s="93" t="s">
        <v>102</v>
      </c>
      <c r="D24" s="93" t="s">
        <v>94</v>
      </c>
      <c r="E24" s="93" t="s">
        <v>264</v>
      </c>
      <c r="F24" s="93" t="s">
        <v>103</v>
      </c>
      <c r="G24" s="31">
        <f t="shared" si="1"/>
        <v>392.18</v>
      </c>
      <c r="H24" s="121">
        <v>392.18</v>
      </c>
      <c r="I24" s="92"/>
      <c r="J24" s="17"/>
      <c r="K24" s="17"/>
      <c r="L24" s="24"/>
    </row>
    <row r="25" spans="1:12" ht="22.9" customHeight="1">
      <c r="A25" s="157"/>
      <c r="B25" s="93" t="s">
        <v>101</v>
      </c>
      <c r="C25" s="93" t="s">
        <v>102</v>
      </c>
      <c r="D25" s="93" t="s">
        <v>88</v>
      </c>
      <c r="E25" s="93" t="s">
        <v>264</v>
      </c>
      <c r="F25" s="93" t="s">
        <v>104</v>
      </c>
      <c r="G25" s="31">
        <f t="shared" si="1"/>
        <v>45</v>
      </c>
      <c r="H25" s="121">
        <v>45</v>
      </c>
      <c r="I25" s="92"/>
      <c r="J25" s="17"/>
      <c r="K25" s="17"/>
      <c r="L25" s="24"/>
    </row>
    <row r="26" spans="1:12" ht="21.75" customHeight="1">
      <c r="A26" s="18"/>
      <c r="B26" s="93" t="s">
        <v>105</v>
      </c>
      <c r="C26" s="93" t="s">
        <v>91</v>
      </c>
      <c r="D26" s="93" t="s">
        <v>84</v>
      </c>
      <c r="E26" s="93" t="s">
        <v>264</v>
      </c>
      <c r="F26" s="93" t="s">
        <v>106</v>
      </c>
      <c r="G26" s="31">
        <f t="shared" si="1"/>
        <v>63.21</v>
      </c>
      <c r="H26" s="92">
        <v>63.21</v>
      </c>
      <c r="I26" s="92"/>
      <c r="J26" s="19"/>
      <c r="K26" s="19"/>
      <c r="L26" s="26"/>
    </row>
  </sheetData>
  <mergeCells count="13">
    <mergeCell ref="B1:D1"/>
    <mergeCell ref="B2:K2"/>
    <mergeCell ref="B3:F3"/>
    <mergeCell ref="B4:F4"/>
    <mergeCell ref="B5:D5"/>
    <mergeCell ref="I4:I6"/>
    <mergeCell ref="J4:J6"/>
    <mergeCell ref="K4:K6"/>
    <mergeCell ref="A11:A25"/>
    <mergeCell ref="E5:E6"/>
    <mergeCell ref="F5:F6"/>
    <mergeCell ref="G4:G6"/>
    <mergeCell ref="H4:H6"/>
  </mergeCells>
  <phoneticPr fontId="18" type="noConversion"/>
  <pageMargins left="0.74803149606299213" right="0.74803149606299213" top="0.57999999999999996" bottom="0.2755905511811023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ySplit="5" topLeftCell="A6" activePane="bottomLeft" state="frozen"/>
      <selection pane="bottomLeft" activeCell="K8" sqref="K8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27.125" customWidth="1"/>
    <col min="5" max="6" width="16.375" customWidth="1"/>
    <col min="7" max="7" width="10.875" customWidth="1"/>
    <col min="8" max="8" width="12.125" customWidth="1"/>
    <col min="9" max="9" width="1.5" customWidth="1"/>
    <col min="10" max="12" width="9.75" customWidth="1"/>
  </cols>
  <sheetData>
    <row r="1" spans="1:9" ht="16.350000000000001" customHeight="1">
      <c r="A1" s="51"/>
      <c r="B1" s="2"/>
      <c r="C1" s="52"/>
      <c r="D1" s="52"/>
      <c r="E1" s="27"/>
      <c r="F1" s="27"/>
      <c r="G1" s="27"/>
      <c r="H1" s="53" t="s">
        <v>107</v>
      </c>
      <c r="I1" s="49" t="s">
        <v>2</v>
      </c>
    </row>
    <row r="2" spans="1:9" ht="22.9" customHeight="1">
      <c r="A2" s="52"/>
      <c r="B2" s="148" t="s">
        <v>108</v>
      </c>
      <c r="C2" s="148"/>
      <c r="D2" s="148"/>
      <c r="E2" s="148"/>
      <c r="F2" s="148"/>
      <c r="G2" s="148"/>
      <c r="H2" s="148"/>
      <c r="I2" s="49"/>
    </row>
    <row r="3" spans="1:9" ht="19.5" customHeight="1">
      <c r="A3" s="54"/>
      <c r="B3" s="152" t="s">
        <v>4</v>
      </c>
      <c r="C3" s="152"/>
      <c r="D3" s="46"/>
      <c r="E3" s="46"/>
      <c r="F3" s="46"/>
      <c r="G3" s="46"/>
      <c r="H3" s="55" t="s">
        <v>5</v>
      </c>
      <c r="I3" s="50"/>
    </row>
    <row r="4" spans="1:9" ht="24.4" customHeight="1">
      <c r="A4" s="56"/>
      <c r="B4" s="149" t="s">
        <v>6</v>
      </c>
      <c r="C4" s="149"/>
      <c r="D4" s="149" t="s">
        <v>7</v>
      </c>
      <c r="E4" s="149"/>
      <c r="F4" s="149"/>
      <c r="G4" s="149"/>
      <c r="H4" s="149"/>
      <c r="I4" s="44"/>
    </row>
    <row r="5" spans="1:9" ht="24.4" customHeight="1">
      <c r="A5" s="56"/>
      <c r="B5" s="35" t="s">
        <v>8</v>
      </c>
      <c r="C5" s="35" t="s">
        <v>9</v>
      </c>
      <c r="D5" s="35" t="s">
        <v>8</v>
      </c>
      <c r="E5" s="35" t="s">
        <v>58</v>
      </c>
      <c r="F5" s="35" t="s">
        <v>109</v>
      </c>
      <c r="G5" s="137" t="s">
        <v>110</v>
      </c>
      <c r="H5" s="137" t="s">
        <v>111</v>
      </c>
      <c r="I5" s="44"/>
    </row>
    <row r="6" spans="1:9" ht="22.9" customHeight="1">
      <c r="A6" s="5"/>
      <c r="B6" s="40" t="s">
        <v>112</v>
      </c>
      <c r="C6" s="41">
        <f>SUM(C7:C9)</f>
        <v>1254.75</v>
      </c>
      <c r="D6" s="40" t="s">
        <v>113</v>
      </c>
      <c r="E6" s="41">
        <f>F6+G6+H6</f>
        <v>1518.24</v>
      </c>
      <c r="F6" s="94">
        <f>F7+F8+F9+F10+F11+F12+F13+F14+F15+F16+F17+F18+F19+F20+F21+F22+F23+F24+F25+F26+F27+F28+F29+F30+F31+F32+F33</f>
        <v>1518.24</v>
      </c>
      <c r="G6" s="42"/>
      <c r="H6" s="42"/>
      <c r="I6" s="24"/>
    </row>
    <row r="7" spans="1:9" ht="22.9" customHeight="1">
      <c r="A7" s="150"/>
      <c r="B7" s="40" t="s">
        <v>114</v>
      </c>
      <c r="C7" s="41">
        <f>'2-1'!H7</f>
        <v>1254.75</v>
      </c>
      <c r="D7" s="40" t="s">
        <v>115</v>
      </c>
      <c r="E7" s="41">
        <f t="shared" ref="E7:E33" si="0">F7+G7+H7</f>
        <v>674.67</v>
      </c>
      <c r="F7" s="94">
        <v>674.67</v>
      </c>
      <c r="G7" s="42"/>
      <c r="H7" s="42"/>
      <c r="I7" s="24"/>
    </row>
    <row r="8" spans="1:9" ht="22.9" customHeight="1">
      <c r="A8" s="150"/>
      <c r="B8" s="40" t="s">
        <v>116</v>
      </c>
      <c r="C8" s="41">
        <f>'2-1'!K7</f>
        <v>0</v>
      </c>
      <c r="D8" s="40" t="s">
        <v>117</v>
      </c>
      <c r="E8" s="41">
        <f t="shared" si="0"/>
        <v>0</v>
      </c>
      <c r="F8" s="94"/>
      <c r="G8" s="42"/>
      <c r="H8" s="42"/>
      <c r="I8" s="24"/>
    </row>
    <row r="9" spans="1:9" ht="22.9" customHeight="1">
      <c r="A9" s="150"/>
      <c r="B9" s="40" t="s">
        <v>118</v>
      </c>
      <c r="C9" s="41">
        <f>'2-1'!N7</f>
        <v>0</v>
      </c>
      <c r="D9" s="40" t="s">
        <v>119</v>
      </c>
      <c r="E9" s="41">
        <f t="shared" si="0"/>
        <v>0</v>
      </c>
      <c r="F9" s="94"/>
      <c r="G9" s="42"/>
      <c r="H9" s="42"/>
      <c r="I9" s="24"/>
    </row>
    <row r="10" spans="1:9" ht="22.9" customHeight="1">
      <c r="A10" s="5"/>
      <c r="B10" s="40" t="s">
        <v>120</v>
      </c>
      <c r="C10" s="41">
        <f>SUM(C11:C13)</f>
        <v>263.49</v>
      </c>
      <c r="D10" s="40" t="s">
        <v>121</v>
      </c>
      <c r="E10" s="41">
        <f t="shared" si="0"/>
        <v>0</v>
      </c>
      <c r="F10" s="94"/>
      <c r="G10" s="42"/>
      <c r="H10" s="42"/>
      <c r="I10" s="24"/>
    </row>
    <row r="11" spans="1:9" ht="22.9" customHeight="1">
      <c r="A11" s="150"/>
      <c r="B11" s="40" t="s">
        <v>114</v>
      </c>
      <c r="C11" s="41">
        <f>'2-1'!AB7</f>
        <v>263.49</v>
      </c>
      <c r="D11" s="40" t="s">
        <v>122</v>
      </c>
      <c r="E11" s="41">
        <f t="shared" si="0"/>
        <v>0</v>
      </c>
      <c r="F11" s="94"/>
      <c r="G11" s="42"/>
      <c r="H11" s="42"/>
      <c r="I11" s="24"/>
    </row>
    <row r="12" spans="1:9" ht="22.9" customHeight="1">
      <c r="A12" s="150"/>
      <c r="B12" s="40" t="s">
        <v>116</v>
      </c>
      <c r="C12" s="41">
        <f>'2-1'!AE7</f>
        <v>0</v>
      </c>
      <c r="D12" s="40" t="s">
        <v>123</v>
      </c>
      <c r="E12" s="41">
        <f t="shared" si="0"/>
        <v>0</v>
      </c>
      <c r="F12" s="94"/>
      <c r="G12" s="42"/>
      <c r="H12" s="42"/>
      <c r="I12" s="24"/>
    </row>
    <row r="13" spans="1:9" ht="22.9" customHeight="1">
      <c r="A13" s="150"/>
      <c r="B13" s="40" t="s">
        <v>118</v>
      </c>
      <c r="C13" s="41">
        <f>'2-1'!AH7</f>
        <v>0</v>
      </c>
      <c r="D13" s="40" t="s">
        <v>124</v>
      </c>
      <c r="E13" s="41">
        <f t="shared" si="0"/>
        <v>0</v>
      </c>
      <c r="F13" s="94"/>
      <c r="G13" s="42"/>
      <c r="H13" s="42"/>
      <c r="I13" s="24"/>
    </row>
    <row r="14" spans="1:9" ht="22.9" customHeight="1">
      <c r="A14" s="150"/>
      <c r="B14" s="40" t="s">
        <v>125</v>
      </c>
      <c r="C14" s="42"/>
      <c r="D14" s="40" t="s">
        <v>126</v>
      </c>
      <c r="E14" s="41">
        <f t="shared" si="0"/>
        <v>84.24</v>
      </c>
      <c r="F14" s="94">
        <v>84.24</v>
      </c>
      <c r="G14" s="42"/>
      <c r="H14" s="42"/>
      <c r="I14" s="24"/>
    </row>
    <row r="15" spans="1:9" ht="22.9" customHeight="1">
      <c r="A15" s="150"/>
      <c r="B15" s="40" t="s">
        <v>125</v>
      </c>
      <c r="C15" s="42"/>
      <c r="D15" s="40" t="s">
        <v>127</v>
      </c>
      <c r="E15" s="41">
        <f t="shared" si="0"/>
        <v>0</v>
      </c>
      <c r="F15" s="94"/>
      <c r="G15" s="42"/>
      <c r="H15" s="42"/>
      <c r="I15" s="24"/>
    </row>
    <row r="16" spans="1:9" ht="22.9" customHeight="1">
      <c r="A16" s="150"/>
      <c r="B16" s="40" t="s">
        <v>125</v>
      </c>
      <c r="C16" s="42"/>
      <c r="D16" s="40" t="s">
        <v>128</v>
      </c>
      <c r="E16" s="41">
        <f t="shared" si="0"/>
        <v>44.98</v>
      </c>
      <c r="F16" s="94">
        <v>44.98</v>
      </c>
      <c r="G16" s="42"/>
      <c r="H16" s="42"/>
      <c r="I16" s="24"/>
    </row>
    <row r="17" spans="1:9" ht="22.9" customHeight="1">
      <c r="A17" s="150"/>
      <c r="B17" s="40" t="s">
        <v>125</v>
      </c>
      <c r="C17" s="42"/>
      <c r="D17" s="40" t="s">
        <v>129</v>
      </c>
      <c r="E17" s="41">
        <f t="shared" si="0"/>
        <v>31</v>
      </c>
      <c r="F17" s="94">
        <v>31</v>
      </c>
      <c r="G17" s="42"/>
      <c r="H17" s="42"/>
      <c r="I17" s="24"/>
    </row>
    <row r="18" spans="1:9" ht="22.9" customHeight="1">
      <c r="A18" s="150"/>
      <c r="B18" s="40" t="s">
        <v>125</v>
      </c>
      <c r="C18" s="42"/>
      <c r="D18" s="40" t="s">
        <v>130</v>
      </c>
      <c r="E18" s="41">
        <f t="shared" si="0"/>
        <v>60.28</v>
      </c>
      <c r="F18" s="94">
        <v>60.28</v>
      </c>
      <c r="G18" s="42"/>
      <c r="H18" s="42"/>
      <c r="I18" s="24"/>
    </row>
    <row r="19" spans="1:9" ht="22.9" customHeight="1">
      <c r="A19" s="150"/>
      <c r="B19" s="40" t="s">
        <v>125</v>
      </c>
      <c r="C19" s="42"/>
      <c r="D19" s="40" t="s">
        <v>131</v>
      </c>
      <c r="E19" s="41">
        <f t="shared" si="0"/>
        <v>559.86</v>
      </c>
      <c r="F19" s="94">
        <v>559.86</v>
      </c>
      <c r="G19" s="42"/>
      <c r="H19" s="42"/>
      <c r="I19" s="24"/>
    </row>
    <row r="20" spans="1:9" ht="22.9" customHeight="1">
      <c r="A20" s="150"/>
      <c r="B20" s="40" t="s">
        <v>125</v>
      </c>
      <c r="C20" s="42"/>
      <c r="D20" s="40" t="s">
        <v>132</v>
      </c>
      <c r="E20" s="41">
        <f>F20+G20+H20</f>
        <v>0</v>
      </c>
      <c r="F20" s="94"/>
      <c r="G20" s="42"/>
      <c r="H20" s="42"/>
      <c r="I20" s="24"/>
    </row>
    <row r="21" spans="1:9" ht="22.9" customHeight="1">
      <c r="A21" s="150"/>
      <c r="B21" s="40" t="s">
        <v>125</v>
      </c>
      <c r="C21" s="42"/>
      <c r="D21" s="40" t="s">
        <v>133</v>
      </c>
      <c r="E21" s="41">
        <f>F21+G21+H21</f>
        <v>0</v>
      </c>
      <c r="F21" s="94"/>
      <c r="G21" s="42"/>
      <c r="H21" s="42"/>
      <c r="I21" s="24"/>
    </row>
    <row r="22" spans="1:9" ht="22.9" customHeight="1">
      <c r="A22" s="150"/>
      <c r="B22" s="40" t="s">
        <v>125</v>
      </c>
      <c r="C22" s="42"/>
      <c r="D22" s="40" t="s">
        <v>134</v>
      </c>
      <c r="E22" s="41">
        <f t="shared" si="0"/>
        <v>0</v>
      </c>
      <c r="F22" s="94"/>
      <c r="G22" s="42"/>
      <c r="H22" s="42"/>
      <c r="I22" s="24"/>
    </row>
    <row r="23" spans="1:9" ht="22.9" customHeight="1">
      <c r="A23" s="150"/>
      <c r="B23" s="40" t="s">
        <v>125</v>
      </c>
      <c r="C23" s="42"/>
      <c r="D23" s="40" t="s">
        <v>135</v>
      </c>
      <c r="E23" s="41">
        <f t="shared" si="0"/>
        <v>0</v>
      </c>
      <c r="F23" s="94"/>
      <c r="G23" s="42"/>
      <c r="H23" s="42"/>
      <c r="I23" s="24"/>
    </row>
    <row r="24" spans="1:9" ht="22.9" customHeight="1">
      <c r="A24" s="150"/>
      <c r="B24" s="40" t="s">
        <v>125</v>
      </c>
      <c r="C24" s="42"/>
      <c r="D24" s="40" t="s">
        <v>136</v>
      </c>
      <c r="E24" s="41">
        <f t="shared" si="0"/>
        <v>0</v>
      </c>
      <c r="F24" s="94"/>
      <c r="G24" s="42"/>
      <c r="H24" s="42"/>
      <c r="I24" s="24"/>
    </row>
    <row r="25" spans="1:9" ht="22.9" customHeight="1">
      <c r="A25" s="150"/>
      <c r="B25" s="40" t="s">
        <v>125</v>
      </c>
      <c r="C25" s="42"/>
      <c r="D25" s="40" t="s">
        <v>137</v>
      </c>
      <c r="E25" s="41">
        <f t="shared" si="0"/>
        <v>0</v>
      </c>
      <c r="F25" s="94"/>
      <c r="G25" s="42"/>
      <c r="H25" s="42"/>
      <c r="I25" s="24"/>
    </row>
    <row r="26" spans="1:9" ht="22.9" customHeight="1">
      <c r="A26" s="150"/>
      <c r="B26" s="40" t="s">
        <v>125</v>
      </c>
      <c r="C26" s="42"/>
      <c r="D26" s="40" t="s">
        <v>138</v>
      </c>
      <c r="E26" s="41">
        <f t="shared" si="0"/>
        <v>63.21</v>
      </c>
      <c r="F26" s="94">
        <v>63.21</v>
      </c>
      <c r="G26" s="42"/>
      <c r="H26" s="42"/>
      <c r="I26" s="24"/>
    </row>
    <row r="27" spans="1:9" ht="22.9" customHeight="1">
      <c r="A27" s="150"/>
      <c r="B27" s="40" t="s">
        <v>125</v>
      </c>
      <c r="C27" s="42"/>
      <c r="D27" s="40" t="s">
        <v>139</v>
      </c>
      <c r="E27" s="41">
        <f t="shared" si="0"/>
        <v>0</v>
      </c>
      <c r="F27" s="42"/>
      <c r="G27" s="42"/>
      <c r="H27" s="42"/>
      <c r="I27" s="24"/>
    </row>
    <row r="28" spans="1:9" ht="22.9" customHeight="1">
      <c r="A28" s="150"/>
      <c r="B28" s="40" t="s">
        <v>125</v>
      </c>
      <c r="C28" s="42"/>
      <c r="D28" s="40" t="s">
        <v>140</v>
      </c>
      <c r="E28" s="41">
        <f t="shared" si="0"/>
        <v>0</v>
      </c>
      <c r="F28" s="42"/>
      <c r="G28" s="42"/>
      <c r="H28" s="42"/>
      <c r="I28" s="24"/>
    </row>
    <row r="29" spans="1:9" ht="22.9" customHeight="1">
      <c r="A29" s="150"/>
      <c r="B29" s="40" t="s">
        <v>125</v>
      </c>
      <c r="C29" s="42"/>
      <c r="D29" s="40" t="s">
        <v>141</v>
      </c>
      <c r="E29" s="41">
        <f t="shared" si="0"/>
        <v>0</v>
      </c>
      <c r="F29" s="42"/>
      <c r="G29" s="42"/>
      <c r="H29" s="42"/>
      <c r="I29" s="24"/>
    </row>
    <row r="30" spans="1:9" ht="22.9" customHeight="1">
      <c r="A30" s="150"/>
      <c r="B30" s="40" t="s">
        <v>125</v>
      </c>
      <c r="C30" s="42"/>
      <c r="D30" s="40" t="s">
        <v>142</v>
      </c>
      <c r="E30" s="41">
        <f t="shared" si="0"/>
        <v>0</v>
      </c>
      <c r="F30" s="42"/>
      <c r="G30" s="42"/>
      <c r="H30" s="42"/>
      <c r="I30" s="24"/>
    </row>
    <row r="31" spans="1:9" ht="22.9" customHeight="1">
      <c r="A31" s="150"/>
      <c r="B31" s="40" t="s">
        <v>125</v>
      </c>
      <c r="C31" s="42"/>
      <c r="D31" s="40" t="s">
        <v>143</v>
      </c>
      <c r="E31" s="41">
        <f t="shared" si="0"/>
        <v>0</v>
      </c>
      <c r="F31" s="42"/>
      <c r="G31" s="42"/>
      <c r="H31" s="42"/>
      <c r="I31" s="24"/>
    </row>
    <row r="32" spans="1:9" ht="22.9" customHeight="1">
      <c r="A32" s="150"/>
      <c r="B32" s="40" t="s">
        <v>125</v>
      </c>
      <c r="C32" s="42"/>
      <c r="D32" s="40" t="s">
        <v>144</v>
      </c>
      <c r="E32" s="41">
        <f t="shared" si="0"/>
        <v>0</v>
      </c>
      <c r="F32" s="42"/>
      <c r="G32" s="42"/>
      <c r="H32" s="42"/>
      <c r="I32" s="24"/>
    </row>
    <row r="33" spans="1:9" ht="22.9" customHeight="1">
      <c r="A33" s="150"/>
      <c r="B33" s="40" t="s">
        <v>125</v>
      </c>
      <c r="C33" s="42"/>
      <c r="D33" s="40" t="s">
        <v>145</v>
      </c>
      <c r="E33" s="41">
        <f t="shared" si="0"/>
        <v>0</v>
      </c>
      <c r="F33" s="42"/>
      <c r="G33" s="42"/>
      <c r="H33" s="42"/>
      <c r="I33" s="24"/>
    </row>
    <row r="34" spans="1:9" ht="9.75" customHeight="1">
      <c r="A34" s="57"/>
      <c r="B34" s="57"/>
      <c r="C34" s="57"/>
      <c r="D34" s="36"/>
      <c r="E34" s="57"/>
      <c r="F34" s="57"/>
      <c r="G34" s="57"/>
      <c r="H34" s="57"/>
      <c r="I34" s="45"/>
    </row>
  </sheetData>
  <mergeCells count="6">
    <mergeCell ref="A11:A33"/>
    <mergeCell ref="B2:H2"/>
    <mergeCell ref="B3:C3"/>
    <mergeCell ref="B4:C4"/>
    <mergeCell ref="D4:H4"/>
    <mergeCell ref="A7:A9"/>
  </mergeCells>
  <phoneticPr fontId="18" type="noConversion"/>
  <pageMargins left="0.74803149606299213" right="0.33" top="0.27559055118110237" bottom="0.27559055118110237" header="0.27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48"/>
  <sheetViews>
    <sheetView workbookViewId="0">
      <pane ySplit="6" topLeftCell="A22" activePane="bottomLeft" state="frozen"/>
      <selection pane="bottomLeft" activeCell="A22" sqref="A22:XFD22"/>
    </sheetView>
  </sheetViews>
  <sheetFormatPr defaultColWidth="10" defaultRowHeight="13.5"/>
  <cols>
    <col min="1" max="1" width="0.125" customWidth="1"/>
    <col min="2" max="3" width="6.125" customWidth="1"/>
    <col min="4" max="4" width="6.75" customWidth="1"/>
    <col min="5" max="5" width="32.375" style="145" customWidth="1"/>
    <col min="6" max="8" width="11.375" customWidth="1"/>
    <col min="9" max="9" width="10.25" customWidth="1"/>
    <col min="10" max="26" width="5.75" customWidth="1"/>
    <col min="27" max="30" width="8.5" customWidth="1"/>
    <col min="31" max="39" width="5.75" customWidth="1"/>
    <col min="40" max="40" width="1.5" customWidth="1"/>
    <col min="41" max="42" width="9.75" customWidth="1"/>
  </cols>
  <sheetData>
    <row r="1" spans="1:40" ht="16.350000000000001" customHeight="1">
      <c r="A1" s="2"/>
      <c r="B1" s="159"/>
      <c r="C1" s="159"/>
      <c r="D1" s="27"/>
      <c r="E1" s="139"/>
      <c r="F1" s="1"/>
      <c r="G1" s="1"/>
      <c r="H1" s="1"/>
      <c r="I1" s="27"/>
      <c r="J1" s="27"/>
      <c r="K1" s="1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33" t="s">
        <v>146</v>
      </c>
      <c r="AN1" s="49"/>
    </row>
    <row r="2" spans="1:40" ht="22.9" customHeight="1">
      <c r="A2" s="1"/>
      <c r="B2" s="151" t="s">
        <v>147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49"/>
    </row>
    <row r="3" spans="1:40" ht="19.5" customHeight="1">
      <c r="A3" s="3"/>
      <c r="B3" s="152" t="s">
        <v>4</v>
      </c>
      <c r="C3" s="152"/>
      <c r="D3" s="152"/>
      <c r="E3" s="152"/>
      <c r="F3" s="46"/>
      <c r="G3" s="3"/>
      <c r="H3" s="34"/>
      <c r="I3" s="46"/>
      <c r="J3" s="46"/>
      <c r="K3" s="48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162" t="s">
        <v>5</v>
      </c>
      <c r="AM3" s="162"/>
      <c r="AN3" s="50"/>
    </row>
    <row r="4" spans="1:40" s="138" customFormat="1" ht="24.4" customHeight="1">
      <c r="A4" s="136"/>
      <c r="B4" s="160" t="s">
        <v>8</v>
      </c>
      <c r="C4" s="160"/>
      <c r="D4" s="160"/>
      <c r="E4" s="160"/>
      <c r="F4" s="160" t="s">
        <v>148</v>
      </c>
      <c r="G4" s="160" t="s">
        <v>149</v>
      </c>
      <c r="H4" s="160"/>
      <c r="I4" s="160"/>
      <c r="J4" s="160"/>
      <c r="K4" s="160"/>
      <c r="L4" s="160"/>
      <c r="M4" s="160"/>
      <c r="N4" s="160"/>
      <c r="O4" s="160"/>
      <c r="P4" s="160"/>
      <c r="Q4" s="160" t="s">
        <v>150</v>
      </c>
      <c r="R4" s="160"/>
      <c r="S4" s="160"/>
      <c r="T4" s="160"/>
      <c r="U4" s="160"/>
      <c r="V4" s="160"/>
      <c r="W4" s="160"/>
      <c r="X4" s="160"/>
      <c r="Y4" s="160"/>
      <c r="Z4" s="160"/>
      <c r="AA4" s="160" t="s">
        <v>151</v>
      </c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44"/>
    </row>
    <row r="5" spans="1:40" s="138" customFormat="1" ht="24.4" customHeight="1">
      <c r="A5" s="136"/>
      <c r="B5" s="160" t="s">
        <v>78</v>
      </c>
      <c r="C5" s="160"/>
      <c r="D5" s="160" t="s">
        <v>69</v>
      </c>
      <c r="E5" s="161" t="s">
        <v>70</v>
      </c>
      <c r="F5" s="160"/>
      <c r="G5" s="160" t="s">
        <v>58</v>
      </c>
      <c r="H5" s="160" t="s">
        <v>152</v>
      </c>
      <c r="I5" s="160"/>
      <c r="J5" s="160"/>
      <c r="K5" s="160" t="s">
        <v>153</v>
      </c>
      <c r="L5" s="160"/>
      <c r="M5" s="160"/>
      <c r="N5" s="160" t="s">
        <v>154</v>
      </c>
      <c r="O5" s="160"/>
      <c r="P5" s="160"/>
      <c r="Q5" s="160" t="s">
        <v>58</v>
      </c>
      <c r="R5" s="160" t="s">
        <v>152</v>
      </c>
      <c r="S5" s="160"/>
      <c r="T5" s="160"/>
      <c r="U5" s="160" t="s">
        <v>153</v>
      </c>
      <c r="V5" s="160"/>
      <c r="W5" s="160"/>
      <c r="X5" s="160" t="s">
        <v>154</v>
      </c>
      <c r="Y5" s="160"/>
      <c r="Z5" s="160"/>
      <c r="AA5" s="160" t="s">
        <v>58</v>
      </c>
      <c r="AB5" s="160" t="s">
        <v>152</v>
      </c>
      <c r="AC5" s="160"/>
      <c r="AD5" s="160"/>
      <c r="AE5" s="160" t="s">
        <v>153</v>
      </c>
      <c r="AF5" s="160"/>
      <c r="AG5" s="160"/>
      <c r="AH5" s="160" t="s">
        <v>154</v>
      </c>
      <c r="AI5" s="160"/>
      <c r="AJ5" s="160"/>
      <c r="AK5" s="160" t="s">
        <v>155</v>
      </c>
      <c r="AL5" s="160"/>
      <c r="AM5" s="160"/>
      <c r="AN5" s="44"/>
    </row>
    <row r="6" spans="1:40" s="138" customFormat="1" ht="38.25" customHeight="1">
      <c r="A6" s="36"/>
      <c r="B6" s="137" t="s">
        <v>79</v>
      </c>
      <c r="C6" s="137" t="s">
        <v>80</v>
      </c>
      <c r="D6" s="160"/>
      <c r="E6" s="161"/>
      <c r="F6" s="160"/>
      <c r="G6" s="160"/>
      <c r="H6" s="137" t="s">
        <v>156</v>
      </c>
      <c r="I6" s="137" t="s">
        <v>74</v>
      </c>
      <c r="J6" s="137" t="s">
        <v>75</v>
      </c>
      <c r="K6" s="137" t="s">
        <v>156</v>
      </c>
      <c r="L6" s="137" t="s">
        <v>74</v>
      </c>
      <c r="M6" s="137" t="s">
        <v>75</v>
      </c>
      <c r="N6" s="137" t="s">
        <v>156</v>
      </c>
      <c r="O6" s="137" t="s">
        <v>74</v>
      </c>
      <c r="P6" s="137" t="s">
        <v>75</v>
      </c>
      <c r="Q6" s="160"/>
      <c r="R6" s="137" t="s">
        <v>156</v>
      </c>
      <c r="S6" s="137" t="s">
        <v>74</v>
      </c>
      <c r="T6" s="137" t="s">
        <v>75</v>
      </c>
      <c r="U6" s="137" t="s">
        <v>156</v>
      </c>
      <c r="V6" s="137" t="s">
        <v>74</v>
      </c>
      <c r="W6" s="137" t="s">
        <v>75</v>
      </c>
      <c r="X6" s="137" t="s">
        <v>156</v>
      </c>
      <c r="Y6" s="137" t="s">
        <v>74</v>
      </c>
      <c r="Z6" s="137" t="s">
        <v>75</v>
      </c>
      <c r="AA6" s="160"/>
      <c r="AB6" s="137" t="s">
        <v>156</v>
      </c>
      <c r="AC6" s="137" t="s">
        <v>74</v>
      </c>
      <c r="AD6" s="137" t="s">
        <v>75</v>
      </c>
      <c r="AE6" s="137" t="s">
        <v>156</v>
      </c>
      <c r="AF6" s="137" t="s">
        <v>74</v>
      </c>
      <c r="AG6" s="137" t="s">
        <v>75</v>
      </c>
      <c r="AH6" s="137" t="s">
        <v>156</v>
      </c>
      <c r="AI6" s="137" t="s">
        <v>74</v>
      </c>
      <c r="AJ6" s="137" t="s">
        <v>75</v>
      </c>
      <c r="AK6" s="137" t="s">
        <v>156</v>
      </c>
      <c r="AL6" s="137" t="s">
        <v>74</v>
      </c>
      <c r="AM6" s="137" t="s">
        <v>75</v>
      </c>
      <c r="AN6" s="44"/>
    </row>
    <row r="7" spans="1:40" ht="22.9" customHeight="1">
      <c r="A7" s="5"/>
      <c r="B7" s="37"/>
      <c r="C7" s="37"/>
      <c r="D7" s="37"/>
      <c r="E7" s="140" t="s">
        <v>71</v>
      </c>
      <c r="F7" s="38">
        <f>F8</f>
        <v>1518.24</v>
      </c>
      <c r="G7" s="38">
        <f t="shared" ref="G7:AM7" si="0">G8</f>
        <v>1254.75</v>
      </c>
      <c r="H7" s="38">
        <f t="shared" si="0"/>
        <v>1254.75</v>
      </c>
      <c r="I7" s="38">
        <f t="shared" si="0"/>
        <v>1254.75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38">
        <f t="shared" si="0"/>
        <v>0</v>
      </c>
      <c r="O7" s="38">
        <f t="shared" si="0"/>
        <v>0</v>
      </c>
      <c r="P7" s="38">
        <f t="shared" si="0"/>
        <v>0</v>
      </c>
      <c r="Q7" s="38">
        <f t="shared" si="0"/>
        <v>0</v>
      </c>
      <c r="R7" s="38">
        <f t="shared" si="0"/>
        <v>0</v>
      </c>
      <c r="S7" s="38">
        <f t="shared" si="0"/>
        <v>0</v>
      </c>
      <c r="T7" s="38">
        <f t="shared" si="0"/>
        <v>0</v>
      </c>
      <c r="U7" s="38">
        <f t="shared" si="0"/>
        <v>0</v>
      </c>
      <c r="V7" s="38">
        <f t="shared" si="0"/>
        <v>0</v>
      </c>
      <c r="W7" s="38">
        <f t="shared" si="0"/>
        <v>0</v>
      </c>
      <c r="X7" s="38">
        <f t="shared" si="0"/>
        <v>0</v>
      </c>
      <c r="Y7" s="38">
        <f t="shared" si="0"/>
        <v>0</v>
      </c>
      <c r="Z7" s="38">
        <f t="shared" si="0"/>
        <v>0</v>
      </c>
      <c r="AA7" s="38">
        <f t="shared" si="0"/>
        <v>263.49</v>
      </c>
      <c r="AB7" s="38">
        <f t="shared" si="0"/>
        <v>263.49</v>
      </c>
      <c r="AC7" s="38">
        <f t="shared" si="0"/>
        <v>147.38999999999999</v>
      </c>
      <c r="AD7" s="38">
        <f t="shared" si="0"/>
        <v>116.1</v>
      </c>
      <c r="AE7" s="38">
        <f t="shared" si="0"/>
        <v>0</v>
      </c>
      <c r="AF7" s="38">
        <f t="shared" si="0"/>
        <v>0</v>
      </c>
      <c r="AG7" s="38">
        <f t="shared" si="0"/>
        <v>0</v>
      </c>
      <c r="AH7" s="38">
        <f t="shared" si="0"/>
        <v>0</v>
      </c>
      <c r="AI7" s="38">
        <f t="shared" si="0"/>
        <v>0</v>
      </c>
      <c r="AJ7" s="38">
        <f t="shared" si="0"/>
        <v>0</v>
      </c>
      <c r="AK7" s="38">
        <f t="shared" si="0"/>
        <v>0</v>
      </c>
      <c r="AL7" s="38">
        <f t="shared" si="0"/>
        <v>0</v>
      </c>
      <c r="AM7" s="38">
        <f t="shared" si="0"/>
        <v>0</v>
      </c>
      <c r="AN7" s="44"/>
    </row>
    <row r="8" spans="1:40" ht="22.9" customHeight="1">
      <c r="A8" s="5"/>
      <c r="B8" s="39" t="s">
        <v>22</v>
      </c>
      <c r="C8" s="39" t="s">
        <v>22</v>
      </c>
      <c r="D8" s="40"/>
      <c r="E8" s="141" t="s">
        <v>22</v>
      </c>
      <c r="F8" s="41">
        <f>G8+Q8+AA8</f>
        <v>1518.24</v>
      </c>
      <c r="G8" s="41">
        <f>H8+K8+N8</f>
        <v>1254.75</v>
      </c>
      <c r="H8" s="41">
        <f t="shared" ref="H8:H47" si="1">I8+J8</f>
        <v>1254.75</v>
      </c>
      <c r="I8" s="41">
        <f>I9</f>
        <v>1254.75</v>
      </c>
      <c r="J8" s="41">
        <f>J9</f>
        <v>0</v>
      </c>
      <c r="K8" s="41">
        <f>L8+M8</f>
        <v>0</v>
      </c>
      <c r="L8" s="41"/>
      <c r="M8" s="41"/>
      <c r="N8" s="41">
        <f>O8+P8</f>
        <v>0</v>
      </c>
      <c r="O8" s="41"/>
      <c r="P8" s="41"/>
      <c r="Q8" s="41">
        <f>R8+U8+X8</f>
        <v>0</v>
      </c>
      <c r="R8" s="41">
        <f>S8+T8</f>
        <v>0</v>
      </c>
      <c r="S8" s="41"/>
      <c r="T8" s="41"/>
      <c r="U8" s="41">
        <f>V8+W8</f>
        <v>0</v>
      </c>
      <c r="V8" s="41"/>
      <c r="W8" s="41"/>
      <c r="X8" s="41">
        <f>Y8+Z8</f>
        <v>0</v>
      </c>
      <c r="Y8" s="41"/>
      <c r="Z8" s="41"/>
      <c r="AA8" s="41">
        <f>AB8+AE8+AH8+AK8</f>
        <v>263.49</v>
      </c>
      <c r="AB8" s="41">
        <f>AC8+AD8</f>
        <v>263.49</v>
      </c>
      <c r="AC8" s="41">
        <f>AC9</f>
        <v>147.38999999999999</v>
      </c>
      <c r="AD8" s="41">
        <f>AD9</f>
        <v>116.1</v>
      </c>
      <c r="AE8" s="41">
        <f>AF8+AG8</f>
        <v>0</v>
      </c>
      <c r="AF8" s="41"/>
      <c r="AG8" s="41"/>
      <c r="AH8" s="41">
        <f>AI8+AJ8</f>
        <v>0</v>
      </c>
      <c r="AI8" s="41"/>
      <c r="AJ8" s="41"/>
      <c r="AK8" s="41">
        <f>AL8+AM8</f>
        <v>0</v>
      </c>
      <c r="AL8" s="41"/>
      <c r="AM8" s="41"/>
      <c r="AN8" s="44"/>
    </row>
    <row r="9" spans="1:40" ht="22.9" customHeight="1">
      <c r="A9" s="5"/>
      <c r="B9" s="39" t="s">
        <v>22</v>
      </c>
      <c r="C9" s="39" t="s">
        <v>22</v>
      </c>
      <c r="D9" s="76" t="s">
        <v>264</v>
      </c>
      <c r="E9" s="142" t="s">
        <v>317</v>
      </c>
      <c r="F9" s="41">
        <f t="shared" ref="F9:F47" si="2">G9+Q9+AA9</f>
        <v>1518.24</v>
      </c>
      <c r="G9" s="41">
        <f t="shared" ref="G9:G47" si="3">H9+K9+N9</f>
        <v>1254.75</v>
      </c>
      <c r="H9" s="41">
        <f t="shared" si="1"/>
        <v>1254.75</v>
      </c>
      <c r="I9" s="41">
        <f>I10+I22+I37+I44</f>
        <v>1254.75</v>
      </c>
      <c r="J9" s="41">
        <f>J10+J13+J18+J22+J34+J37+J44</f>
        <v>0</v>
      </c>
      <c r="K9" s="41">
        <f t="shared" ref="K9:K47" si="4">L9+M9</f>
        <v>0</v>
      </c>
      <c r="L9" s="41"/>
      <c r="M9" s="41"/>
      <c r="N9" s="41">
        <f t="shared" ref="N9:N47" si="5">O9+P9</f>
        <v>0</v>
      </c>
      <c r="O9" s="41"/>
      <c r="P9" s="41"/>
      <c r="Q9" s="41">
        <f>R9+U9+X9</f>
        <v>0</v>
      </c>
      <c r="R9" s="41">
        <f t="shared" ref="R9:R47" si="6">S9+T9</f>
        <v>0</v>
      </c>
      <c r="S9" s="41"/>
      <c r="T9" s="41"/>
      <c r="U9" s="41">
        <f t="shared" ref="U9:U47" si="7">V9+W9</f>
        <v>0</v>
      </c>
      <c r="V9" s="41"/>
      <c r="W9" s="41"/>
      <c r="X9" s="41">
        <f t="shared" ref="X9:X47" si="8">Y9+Z9</f>
        <v>0</v>
      </c>
      <c r="Y9" s="41"/>
      <c r="Z9" s="41"/>
      <c r="AA9" s="41">
        <f t="shared" ref="AA9:AA47" si="9">AB9+AE9+AH9+AK9</f>
        <v>263.49</v>
      </c>
      <c r="AB9" s="41">
        <f t="shared" ref="AB9:AB47" si="10">AC9+AD9</f>
        <v>263.49</v>
      </c>
      <c r="AC9" s="41">
        <f>AC10+AC22+AC37+AC44</f>
        <v>147.38999999999999</v>
      </c>
      <c r="AD9" s="41">
        <f>AD10+AD22+AD37+AD44</f>
        <v>116.1</v>
      </c>
      <c r="AE9" s="41">
        <f t="shared" ref="AE9:AE47" si="11">AF9+AG9</f>
        <v>0</v>
      </c>
      <c r="AF9" s="41"/>
      <c r="AG9" s="41"/>
      <c r="AH9" s="41">
        <f t="shared" ref="AH9:AH47" si="12">AI9+AJ9</f>
        <v>0</v>
      </c>
      <c r="AI9" s="41"/>
      <c r="AJ9" s="41"/>
      <c r="AK9" s="41">
        <f t="shared" ref="AK9:AK47" si="13">AL9+AM9</f>
        <v>0</v>
      </c>
      <c r="AL9" s="41"/>
      <c r="AM9" s="41"/>
      <c r="AN9" s="44"/>
    </row>
    <row r="10" spans="1:40" ht="22.9" customHeight="1">
      <c r="A10" s="5"/>
      <c r="B10" s="39" t="s">
        <v>22</v>
      </c>
      <c r="C10" s="39" t="s">
        <v>22</v>
      </c>
      <c r="D10" s="40"/>
      <c r="E10" s="141" t="s">
        <v>318</v>
      </c>
      <c r="F10" s="41">
        <f t="shared" si="2"/>
        <v>756.16</v>
      </c>
      <c r="G10" s="41">
        <f t="shared" si="3"/>
        <v>730.27</v>
      </c>
      <c r="H10" s="41">
        <f t="shared" si="1"/>
        <v>730.27</v>
      </c>
      <c r="I10" s="41">
        <f t="shared" ref="I10:AM10" si="14">SUM(I11:I13,I15:I18,I21)</f>
        <v>730.27</v>
      </c>
      <c r="J10" s="41">
        <f t="shared" si="14"/>
        <v>0</v>
      </c>
      <c r="K10" s="41">
        <f t="shared" si="4"/>
        <v>0</v>
      </c>
      <c r="L10" s="41">
        <f t="shared" si="14"/>
        <v>0</v>
      </c>
      <c r="M10" s="41">
        <f t="shared" si="14"/>
        <v>0</v>
      </c>
      <c r="N10" s="41">
        <f t="shared" si="5"/>
        <v>0</v>
      </c>
      <c r="O10" s="41">
        <f t="shared" si="14"/>
        <v>0</v>
      </c>
      <c r="P10" s="41">
        <f t="shared" si="14"/>
        <v>0</v>
      </c>
      <c r="Q10" s="41">
        <f t="shared" ref="Q10:Q47" si="15">R10+U10+X10</f>
        <v>0</v>
      </c>
      <c r="R10" s="41">
        <f t="shared" si="6"/>
        <v>0</v>
      </c>
      <c r="S10" s="41">
        <f t="shared" si="14"/>
        <v>0</v>
      </c>
      <c r="T10" s="41">
        <f t="shared" si="14"/>
        <v>0</v>
      </c>
      <c r="U10" s="41">
        <f t="shared" si="7"/>
        <v>0</v>
      </c>
      <c r="V10" s="41">
        <f t="shared" si="14"/>
        <v>0</v>
      </c>
      <c r="W10" s="41">
        <f t="shared" si="14"/>
        <v>0</v>
      </c>
      <c r="X10" s="41">
        <f t="shared" si="8"/>
        <v>0</v>
      </c>
      <c r="Y10" s="41">
        <f t="shared" si="14"/>
        <v>0</v>
      </c>
      <c r="Z10" s="41">
        <f t="shared" si="14"/>
        <v>0</v>
      </c>
      <c r="AA10" s="41">
        <f t="shared" si="9"/>
        <v>25.89</v>
      </c>
      <c r="AB10" s="41">
        <f t="shared" si="10"/>
        <v>25.89</v>
      </c>
      <c r="AC10" s="41">
        <f t="shared" si="14"/>
        <v>25.89</v>
      </c>
      <c r="AD10" s="41">
        <f t="shared" si="14"/>
        <v>0</v>
      </c>
      <c r="AE10" s="41">
        <f t="shared" si="11"/>
        <v>0</v>
      </c>
      <c r="AF10" s="41">
        <f t="shared" si="14"/>
        <v>0</v>
      </c>
      <c r="AG10" s="41">
        <f t="shared" si="14"/>
        <v>0</v>
      </c>
      <c r="AH10" s="41">
        <f t="shared" si="12"/>
        <v>0</v>
      </c>
      <c r="AI10" s="41">
        <f t="shared" si="14"/>
        <v>0</v>
      </c>
      <c r="AJ10" s="41">
        <f t="shared" si="14"/>
        <v>0</v>
      </c>
      <c r="AK10" s="41">
        <f t="shared" si="13"/>
        <v>0</v>
      </c>
      <c r="AL10" s="41">
        <f t="shared" si="14"/>
        <v>0</v>
      </c>
      <c r="AM10" s="41">
        <f t="shared" si="14"/>
        <v>0</v>
      </c>
      <c r="AN10" s="44"/>
    </row>
    <row r="11" spans="1:40" ht="22.9" customHeight="1">
      <c r="A11" s="5"/>
      <c r="B11" s="39" t="s">
        <v>22</v>
      </c>
      <c r="C11" s="39" t="s">
        <v>22</v>
      </c>
      <c r="D11" s="40"/>
      <c r="E11" s="141" t="s">
        <v>319</v>
      </c>
      <c r="F11" s="41">
        <f t="shared" si="2"/>
        <v>293.60999999999996</v>
      </c>
      <c r="G11" s="41">
        <f t="shared" si="3"/>
        <v>283.52</v>
      </c>
      <c r="H11" s="41">
        <f t="shared" si="1"/>
        <v>283.52</v>
      </c>
      <c r="I11" s="109">
        <v>283.52</v>
      </c>
      <c r="J11" s="42"/>
      <c r="K11" s="41">
        <f t="shared" si="4"/>
        <v>0</v>
      </c>
      <c r="L11" s="42"/>
      <c r="M11" s="42"/>
      <c r="N11" s="41">
        <f t="shared" si="5"/>
        <v>0</v>
      </c>
      <c r="O11" s="42"/>
      <c r="P11" s="42"/>
      <c r="Q11" s="41">
        <f t="shared" si="15"/>
        <v>0</v>
      </c>
      <c r="R11" s="41">
        <f t="shared" si="6"/>
        <v>0</v>
      </c>
      <c r="S11" s="42"/>
      <c r="T11" s="42"/>
      <c r="U11" s="41">
        <f t="shared" si="7"/>
        <v>0</v>
      </c>
      <c r="V11" s="42"/>
      <c r="W11" s="42"/>
      <c r="X11" s="41">
        <f t="shared" si="8"/>
        <v>0</v>
      </c>
      <c r="Y11" s="42"/>
      <c r="Z11" s="42"/>
      <c r="AA11" s="41">
        <f t="shared" si="9"/>
        <v>10.09</v>
      </c>
      <c r="AB11" s="41">
        <f t="shared" si="10"/>
        <v>10.09</v>
      </c>
      <c r="AC11" s="42">
        <v>10.09</v>
      </c>
      <c r="AD11" s="42"/>
      <c r="AE11" s="41">
        <f t="shared" si="11"/>
        <v>0</v>
      </c>
      <c r="AF11" s="42"/>
      <c r="AG11" s="42"/>
      <c r="AH11" s="41">
        <f t="shared" si="12"/>
        <v>0</v>
      </c>
      <c r="AI11" s="42"/>
      <c r="AJ11" s="42"/>
      <c r="AK11" s="41">
        <f t="shared" si="13"/>
        <v>0</v>
      </c>
      <c r="AL11" s="42"/>
      <c r="AM11" s="42"/>
      <c r="AN11" s="44"/>
    </row>
    <row r="12" spans="1:40" ht="22.9" customHeight="1">
      <c r="B12" s="39" t="s">
        <v>22</v>
      </c>
      <c r="C12" s="39" t="s">
        <v>22</v>
      </c>
      <c r="D12" s="40"/>
      <c r="E12" s="141" t="s">
        <v>320</v>
      </c>
      <c r="F12" s="41">
        <f t="shared" si="2"/>
        <v>128.35</v>
      </c>
      <c r="G12" s="41">
        <f t="shared" si="3"/>
        <v>128.35</v>
      </c>
      <c r="H12" s="41">
        <f t="shared" si="1"/>
        <v>128.35</v>
      </c>
      <c r="I12" s="109">
        <v>128.35</v>
      </c>
      <c r="J12" s="42"/>
      <c r="K12" s="41">
        <f t="shared" si="4"/>
        <v>0</v>
      </c>
      <c r="L12" s="42"/>
      <c r="M12" s="42"/>
      <c r="N12" s="41">
        <f t="shared" si="5"/>
        <v>0</v>
      </c>
      <c r="O12" s="42"/>
      <c r="P12" s="42"/>
      <c r="Q12" s="41">
        <f t="shared" si="15"/>
        <v>0</v>
      </c>
      <c r="R12" s="41">
        <f t="shared" si="6"/>
        <v>0</v>
      </c>
      <c r="S12" s="42"/>
      <c r="T12" s="42"/>
      <c r="U12" s="41">
        <f t="shared" si="7"/>
        <v>0</v>
      </c>
      <c r="V12" s="42"/>
      <c r="W12" s="42"/>
      <c r="X12" s="41">
        <f t="shared" si="8"/>
        <v>0</v>
      </c>
      <c r="Y12" s="42"/>
      <c r="Z12" s="42"/>
      <c r="AA12" s="41">
        <f t="shared" si="9"/>
        <v>0</v>
      </c>
      <c r="AB12" s="41">
        <f t="shared" si="10"/>
        <v>0</v>
      </c>
      <c r="AC12" s="42"/>
      <c r="AD12" s="42"/>
      <c r="AE12" s="41">
        <f t="shared" si="11"/>
        <v>0</v>
      </c>
      <c r="AF12" s="42"/>
      <c r="AG12" s="42"/>
      <c r="AH12" s="41">
        <f t="shared" si="12"/>
        <v>0</v>
      </c>
      <c r="AI12" s="42"/>
      <c r="AJ12" s="42"/>
      <c r="AK12" s="41">
        <f t="shared" si="13"/>
        <v>0</v>
      </c>
      <c r="AL12" s="42"/>
      <c r="AM12" s="42"/>
      <c r="AN12" s="44"/>
    </row>
    <row r="13" spans="1:40" ht="22.9" customHeight="1">
      <c r="B13" s="39" t="s">
        <v>22</v>
      </c>
      <c r="C13" s="39" t="s">
        <v>22</v>
      </c>
      <c r="D13" s="40"/>
      <c r="E13" s="141" t="s">
        <v>321</v>
      </c>
      <c r="F13" s="41">
        <f t="shared" si="2"/>
        <v>24.189999999999998</v>
      </c>
      <c r="G13" s="41">
        <f t="shared" si="3"/>
        <v>11.32</v>
      </c>
      <c r="H13" s="41">
        <f t="shared" si="1"/>
        <v>11.32</v>
      </c>
      <c r="I13" s="41">
        <f t="shared" ref="I13:AM13" si="16">I14</f>
        <v>11.32</v>
      </c>
      <c r="J13" s="41">
        <f t="shared" si="16"/>
        <v>0</v>
      </c>
      <c r="K13" s="41">
        <f t="shared" si="4"/>
        <v>0</v>
      </c>
      <c r="L13" s="41">
        <f t="shared" si="16"/>
        <v>0</v>
      </c>
      <c r="M13" s="41">
        <f t="shared" si="16"/>
        <v>0</v>
      </c>
      <c r="N13" s="41">
        <f t="shared" si="5"/>
        <v>0</v>
      </c>
      <c r="O13" s="41">
        <f t="shared" si="16"/>
        <v>0</v>
      </c>
      <c r="P13" s="41">
        <f t="shared" si="16"/>
        <v>0</v>
      </c>
      <c r="Q13" s="41">
        <f t="shared" si="15"/>
        <v>0</v>
      </c>
      <c r="R13" s="41">
        <f t="shared" si="6"/>
        <v>0</v>
      </c>
      <c r="S13" s="41">
        <f t="shared" si="16"/>
        <v>0</v>
      </c>
      <c r="T13" s="41">
        <f t="shared" si="16"/>
        <v>0</v>
      </c>
      <c r="U13" s="41">
        <f t="shared" si="7"/>
        <v>0</v>
      </c>
      <c r="V13" s="41">
        <f t="shared" si="16"/>
        <v>0</v>
      </c>
      <c r="W13" s="41">
        <f t="shared" si="16"/>
        <v>0</v>
      </c>
      <c r="X13" s="41">
        <f t="shared" si="8"/>
        <v>0</v>
      </c>
      <c r="Y13" s="41">
        <f t="shared" si="16"/>
        <v>0</v>
      </c>
      <c r="Z13" s="41">
        <f t="shared" si="16"/>
        <v>0</v>
      </c>
      <c r="AA13" s="41">
        <f t="shared" si="9"/>
        <v>12.87</v>
      </c>
      <c r="AB13" s="41">
        <f t="shared" si="10"/>
        <v>12.87</v>
      </c>
      <c r="AC13" s="41">
        <f t="shared" si="16"/>
        <v>12.87</v>
      </c>
      <c r="AD13" s="41">
        <f t="shared" si="16"/>
        <v>0</v>
      </c>
      <c r="AE13" s="41">
        <f t="shared" si="11"/>
        <v>0</v>
      </c>
      <c r="AF13" s="41">
        <f t="shared" si="16"/>
        <v>0</v>
      </c>
      <c r="AG13" s="41">
        <f t="shared" si="16"/>
        <v>0</v>
      </c>
      <c r="AH13" s="41">
        <f t="shared" si="12"/>
        <v>0</v>
      </c>
      <c r="AI13" s="41">
        <f t="shared" si="16"/>
        <v>0</v>
      </c>
      <c r="AJ13" s="41">
        <f t="shared" si="16"/>
        <v>0</v>
      </c>
      <c r="AK13" s="41">
        <f t="shared" si="13"/>
        <v>0</v>
      </c>
      <c r="AL13" s="41">
        <f t="shared" si="16"/>
        <v>0</v>
      </c>
      <c r="AM13" s="41">
        <f t="shared" si="16"/>
        <v>0</v>
      </c>
      <c r="AN13" s="44"/>
    </row>
    <row r="14" spans="1:40" ht="22.9" customHeight="1">
      <c r="A14" s="5"/>
      <c r="B14" s="39" t="s">
        <v>157</v>
      </c>
      <c r="C14" s="39" t="s">
        <v>158</v>
      </c>
      <c r="D14" s="77" t="s">
        <v>264</v>
      </c>
      <c r="E14" s="141" t="s">
        <v>322</v>
      </c>
      <c r="F14" s="41">
        <f t="shared" si="2"/>
        <v>24.189999999999998</v>
      </c>
      <c r="G14" s="41">
        <f t="shared" si="3"/>
        <v>11.32</v>
      </c>
      <c r="H14" s="41">
        <f t="shared" si="1"/>
        <v>11.32</v>
      </c>
      <c r="I14" s="110">
        <v>11.32</v>
      </c>
      <c r="J14" s="42"/>
      <c r="K14" s="41">
        <f t="shared" si="4"/>
        <v>0</v>
      </c>
      <c r="L14" s="42"/>
      <c r="M14" s="42"/>
      <c r="N14" s="41">
        <f t="shared" si="5"/>
        <v>0</v>
      </c>
      <c r="O14" s="42"/>
      <c r="P14" s="42"/>
      <c r="Q14" s="41">
        <f t="shared" si="15"/>
        <v>0</v>
      </c>
      <c r="R14" s="41">
        <f t="shared" si="6"/>
        <v>0</v>
      </c>
      <c r="S14" s="42"/>
      <c r="T14" s="42"/>
      <c r="U14" s="41">
        <f t="shared" si="7"/>
        <v>0</v>
      </c>
      <c r="V14" s="42"/>
      <c r="W14" s="42"/>
      <c r="X14" s="41">
        <f t="shared" si="8"/>
        <v>0</v>
      </c>
      <c r="Y14" s="42"/>
      <c r="Z14" s="42"/>
      <c r="AA14" s="41">
        <f t="shared" si="9"/>
        <v>12.87</v>
      </c>
      <c r="AB14" s="41">
        <f t="shared" si="10"/>
        <v>12.87</v>
      </c>
      <c r="AC14" s="42">
        <v>12.87</v>
      </c>
      <c r="AD14" s="42"/>
      <c r="AE14" s="41">
        <f t="shared" si="11"/>
        <v>0</v>
      </c>
      <c r="AF14" s="42"/>
      <c r="AG14" s="42"/>
      <c r="AH14" s="41">
        <f t="shared" si="12"/>
        <v>0</v>
      </c>
      <c r="AI14" s="42"/>
      <c r="AJ14" s="42"/>
      <c r="AK14" s="41">
        <f t="shared" si="13"/>
        <v>0</v>
      </c>
      <c r="AL14" s="42"/>
      <c r="AM14" s="42"/>
      <c r="AN14" s="44"/>
    </row>
    <row r="15" spans="1:40" ht="22.9" customHeight="1">
      <c r="B15" s="39" t="s">
        <v>22</v>
      </c>
      <c r="C15" s="39" t="s">
        <v>22</v>
      </c>
      <c r="D15" s="40"/>
      <c r="E15" s="141" t="s">
        <v>323</v>
      </c>
      <c r="F15" s="41">
        <f t="shared" si="2"/>
        <v>115.92</v>
      </c>
      <c r="G15" s="41">
        <f t="shared" si="3"/>
        <v>112.99</v>
      </c>
      <c r="H15" s="41">
        <f t="shared" si="1"/>
        <v>112.99</v>
      </c>
      <c r="I15" s="111">
        <v>112.99</v>
      </c>
      <c r="J15" s="42"/>
      <c r="K15" s="41">
        <f t="shared" si="4"/>
        <v>0</v>
      </c>
      <c r="L15" s="42"/>
      <c r="M15" s="42"/>
      <c r="N15" s="41">
        <f t="shared" si="5"/>
        <v>0</v>
      </c>
      <c r="O15" s="42"/>
      <c r="P15" s="42"/>
      <c r="Q15" s="41">
        <f t="shared" si="15"/>
        <v>0</v>
      </c>
      <c r="R15" s="41">
        <f t="shared" si="6"/>
        <v>0</v>
      </c>
      <c r="S15" s="42"/>
      <c r="T15" s="42"/>
      <c r="U15" s="41">
        <f t="shared" si="7"/>
        <v>0</v>
      </c>
      <c r="V15" s="42"/>
      <c r="W15" s="42"/>
      <c r="X15" s="41">
        <f t="shared" si="8"/>
        <v>0</v>
      </c>
      <c r="Y15" s="42"/>
      <c r="Z15" s="42"/>
      <c r="AA15" s="41">
        <f t="shared" si="9"/>
        <v>2.93</v>
      </c>
      <c r="AB15" s="41">
        <f t="shared" si="10"/>
        <v>2.93</v>
      </c>
      <c r="AC15" s="42">
        <v>2.93</v>
      </c>
      <c r="AD15" s="42"/>
      <c r="AE15" s="41">
        <f t="shared" si="11"/>
        <v>0</v>
      </c>
      <c r="AF15" s="42"/>
      <c r="AG15" s="42"/>
      <c r="AH15" s="41">
        <f t="shared" si="12"/>
        <v>0</v>
      </c>
      <c r="AI15" s="42"/>
      <c r="AJ15" s="42"/>
      <c r="AK15" s="41">
        <f t="shared" si="13"/>
        <v>0</v>
      </c>
      <c r="AL15" s="42"/>
      <c r="AM15" s="42"/>
      <c r="AN15" s="44"/>
    </row>
    <row r="16" spans="1:40" ht="22.9" customHeight="1">
      <c r="B16" s="39" t="s">
        <v>22</v>
      </c>
      <c r="C16" s="39" t="s">
        <v>22</v>
      </c>
      <c r="D16" s="40"/>
      <c r="E16" s="141" t="s">
        <v>324</v>
      </c>
      <c r="F16" s="41">
        <f t="shared" si="2"/>
        <v>84.24</v>
      </c>
      <c r="G16" s="41">
        <f t="shared" si="3"/>
        <v>84.24</v>
      </c>
      <c r="H16" s="41">
        <f t="shared" si="1"/>
        <v>84.24</v>
      </c>
      <c r="I16" s="111">
        <v>84.24</v>
      </c>
      <c r="J16" s="42"/>
      <c r="K16" s="41">
        <f t="shared" si="4"/>
        <v>0</v>
      </c>
      <c r="L16" s="42"/>
      <c r="M16" s="42"/>
      <c r="N16" s="41">
        <f t="shared" si="5"/>
        <v>0</v>
      </c>
      <c r="O16" s="42"/>
      <c r="P16" s="42"/>
      <c r="Q16" s="41">
        <f t="shared" si="15"/>
        <v>0</v>
      </c>
      <c r="R16" s="41">
        <f t="shared" si="6"/>
        <v>0</v>
      </c>
      <c r="S16" s="42"/>
      <c r="T16" s="42"/>
      <c r="U16" s="41">
        <f t="shared" si="7"/>
        <v>0</v>
      </c>
      <c r="V16" s="42"/>
      <c r="W16" s="42"/>
      <c r="X16" s="41">
        <f t="shared" si="8"/>
        <v>0</v>
      </c>
      <c r="Y16" s="42"/>
      <c r="Z16" s="42"/>
      <c r="AA16" s="41">
        <f t="shared" si="9"/>
        <v>0</v>
      </c>
      <c r="AB16" s="41">
        <f t="shared" si="10"/>
        <v>0</v>
      </c>
      <c r="AC16" s="42"/>
      <c r="AD16" s="42"/>
      <c r="AE16" s="41">
        <f t="shared" si="11"/>
        <v>0</v>
      </c>
      <c r="AF16" s="42"/>
      <c r="AG16" s="42"/>
      <c r="AH16" s="41">
        <f t="shared" si="12"/>
        <v>0</v>
      </c>
      <c r="AI16" s="42"/>
      <c r="AJ16" s="42"/>
      <c r="AK16" s="41">
        <f t="shared" si="13"/>
        <v>0</v>
      </c>
      <c r="AL16" s="42"/>
      <c r="AM16" s="42"/>
      <c r="AN16" s="44"/>
    </row>
    <row r="17" spans="1:40" ht="22.9" customHeight="1">
      <c r="B17" s="39" t="s">
        <v>22</v>
      </c>
      <c r="C17" s="39" t="s">
        <v>22</v>
      </c>
      <c r="D17" s="40"/>
      <c r="E17" s="141" t="s">
        <v>325</v>
      </c>
      <c r="F17" s="41">
        <f t="shared" si="2"/>
        <v>42.13</v>
      </c>
      <c r="G17" s="41">
        <f t="shared" si="3"/>
        <v>42.13</v>
      </c>
      <c r="H17" s="41">
        <f t="shared" si="1"/>
        <v>42.13</v>
      </c>
      <c r="I17" s="111">
        <v>42.13</v>
      </c>
      <c r="J17" s="42"/>
      <c r="K17" s="41">
        <f t="shared" si="4"/>
        <v>0</v>
      </c>
      <c r="L17" s="42"/>
      <c r="M17" s="42"/>
      <c r="N17" s="41">
        <f t="shared" si="5"/>
        <v>0</v>
      </c>
      <c r="O17" s="42"/>
      <c r="P17" s="42"/>
      <c r="Q17" s="41">
        <f t="shared" si="15"/>
        <v>0</v>
      </c>
      <c r="R17" s="41">
        <f t="shared" si="6"/>
        <v>0</v>
      </c>
      <c r="S17" s="42"/>
      <c r="T17" s="42"/>
      <c r="U17" s="41">
        <f t="shared" si="7"/>
        <v>0</v>
      </c>
      <c r="V17" s="42"/>
      <c r="W17" s="42"/>
      <c r="X17" s="41">
        <f t="shared" si="8"/>
        <v>0</v>
      </c>
      <c r="Y17" s="42"/>
      <c r="Z17" s="42"/>
      <c r="AA17" s="41">
        <f t="shared" si="9"/>
        <v>0</v>
      </c>
      <c r="AB17" s="41">
        <f t="shared" si="10"/>
        <v>0</v>
      </c>
      <c r="AC17" s="42"/>
      <c r="AD17" s="42"/>
      <c r="AE17" s="41">
        <f t="shared" si="11"/>
        <v>0</v>
      </c>
      <c r="AF17" s="42"/>
      <c r="AG17" s="42"/>
      <c r="AH17" s="41">
        <f t="shared" si="12"/>
        <v>0</v>
      </c>
      <c r="AI17" s="42"/>
      <c r="AJ17" s="42"/>
      <c r="AK17" s="41">
        <f t="shared" si="13"/>
        <v>0</v>
      </c>
      <c r="AL17" s="42"/>
      <c r="AM17" s="42"/>
      <c r="AN17" s="44"/>
    </row>
    <row r="18" spans="1:40" ht="22.9" customHeight="1">
      <c r="B18" s="39" t="s">
        <v>22</v>
      </c>
      <c r="C18" s="39" t="s">
        <v>22</v>
      </c>
      <c r="D18" s="40"/>
      <c r="E18" s="141" t="s">
        <v>326</v>
      </c>
      <c r="F18" s="41">
        <f t="shared" si="2"/>
        <v>4.51</v>
      </c>
      <c r="G18" s="41">
        <f t="shared" si="3"/>
        <v>4.51</v>
      </c>
      <c r="H18" s="41">
        <f t="shared" si="1"/>
        <v>4.51</v>
      </c>
      <c r="I18" s="41">
        <f t="shared" ref="I18:AM18" si="17">I19+I20</f>
        <v>4.51</v>
      </c>
      <c r="J18" s="41">
        <f t="shared" si="17"/>
        <v>0</v>
      </c>
      <c r="K18" s="41">
        <f t="shared" si="4"/>
        <v>0</v>
      </c>
      <c r="L18" s="41">
        <f t="shared" si="17"/>
        <v>0</v>
      </c>
      <c r="M18" s="41">
        <f t="shared" si="17"/>
        <v>0</v>
      </c>
      <c r="N18" s="41">
        <f t="shared" si="5"/>
        <v>0</v>
      </c>
      <c r="O18" s="41">
        <f t="shared" si="17"/>
        <v>0</v>
      </c>
      <c r="P18" s="41">
        <f t="shared" si="17"/>
        <v>0</v>
      </c>
      <c r="Q18" s="41">
        <f t="shared" si="15"/>
        <v>0</v>
      </c>
      <c r="R18" s="41">
        <f t="shared" si="6"/>
        <v>0</v>
      </c>
      <c r="S18" s="41">
        <f t="shared" si="17"/>
        <v>0</v>
      </c>
      <c r="T18" s="41">
        <f t="shared" si="17"/>
        <v>0</v>
      </c>
      <c r="U18" s="41">
        <f t="shared" si="7"/>
        <v>0</v>
      </c>
      <c r="V18" s="41">
        <f t="shared" si="17"/>
        <v>0</v>
      </c>
      <c r="W18" s="41">
        <f t="shared" si="17"/>
        <v>0</v>
      </c>
      <c r="X18" s="41">
        <f t="shared" si="8"/>
        <v>0</v>
      </c>
      <c r="Y18" s="41">
        <f t="shared" si="17"/>
        <v>0</v>
      </c>
      <c r="Z18" s="41">
        <f t="shared" si="17"/>
        <v>0</v>
      </c>
      <c r="AA18" s="41">
        <f t="shared" si="9"/>
        <v>0</v>
      </c>
      <c r="AB18" s="41">
        <f t="shared" si="10"/>
        <v>0</v>
      </c>
      <c r="AC18" s="41">
        <f t="shared" si="17"/>
        <v>0</v>
      </c>
      <c r="AD18" s="41">
        <f t="shared" si="17"/>
        <v>0</v>
      </c>
      <c r="AE18" s="41">
        <f t="shared" si="11"/>
        <v>0</v>
      </c>
      <c r="AF18" s="41">
        <f t="shared" si="17"/>
        <v>0</v>
      </c>
      <c r="AG18" s="41">
        <f t="shared" si="17"/>
        <v>0</v>
      </c>
      <c r="AH18" s="41">
        <f t="shared" si="12"/>
        <v>0</v>
      </c>
      <c r="AI18" s="41">
        <f t="shared" si="17"/>
        <v>0</v>
      </c>
      <c r="AJ18" s="41">
        <f t="shared" si="17"/>
        <v>0</v>
      </c>
      <c r="AK18" s="41">
        <f t="shared" si="13"/>
        <v>0</v>
      </c>
      <c r="AL18" s="41">
        <f t="shared" si="17"/>
        <v>0</v>
      </c>
      <c r="AM18" s="41">
        <f t="shared" si="17"/>
        <v>0</v>
      </c>
      <c r="AN18" s="44"/>
    </row>
    <row r="19" spans="1:40" ht="22.9" customHeight="1">
      <c r="A19" s="150"/>
      <c r="B19" s="39" t="s">
        <v>157</v>
      </c>
      <c r="C19" s="39" t="s">
        <v>159</v>
      </c>
      <c r="D19" s="78" t="s">
        <v>264</v>
      </c>
      <c r="E19" s="141" t="s">
        <v>327</v>
      </c>
      <c r="F19" s="41">
        <f t="shared" si="2"/>
        <v>1.85</v>
      </c>
      <c r="G19" s="41">
        <f t="shared" si="3"/>
        <v>1.85</v>
      </c>
      <c r="H19" s="41">
        <f t="shared" si="1"/>
        <v>1.85</v>
      </c>
      <c r="I19" s="112">
        <v>1.85</v>
      </c>
      <c r="J19" s="42"/>
      <c r="K19" s="41">
        <f t="shared" si="4"/>
        <v>0</v>
      </c>
      <c r="L19" s="42"/>
      <c r="M19" s="42"/>
      <c r="N19" s="41">
        <f t="shared" si="5"/>
        <v>0</v>
      </c>
      <c r="O19" s="42"/>
      <c r="P19" s="42"/>
      <c r="Q19" s="41">
        <f t="shared" si="15"/>
        <v>0</v>
      </c>
      <c r="R19" s="41">
        <f t="shared" si="6"/>
        <v>0</v>
      </c>
      <c r="S19" s="42"/>
      <c r="T19" s="42"/>
      <c r="U19" s="41">
        <f t="shared" si="7"/>
        <v>0</v>
      </c>
      <c r="V19" s="42"/>
      <c r="W19" s="42"/>
      <c r="X19" s="41">
        <f t="shared" si="8"/>
        <v>0</v>
      </c>
      <c r="Y19" s="42"/>
      <c r="Z19" s="42"/>
      <c r="AA19" s="41">
        <f t="shared" si="9"/>
        <v>0</v>
      </c>
      <c r="AB19" s="41">
        <f t="shared" si="10"/>
        <v>0</v>
      </c>
      <c r="AC19" s="42"/>
      <c r="AD19" s="42"/>
      <c r="AE19" s="41">
        <f t="shared" si="11"/>
        <v>0</v>
      </c>
      <c r="AF19" s="42"/>
      <c r="AG19" s="42"/>
      <c r="AH19" s="41">
        <f t="shared" si="12"/>
        <v>0</v>
      </c>
      <c r="AI19" s="42"/>
      <c r="AJ19" s="42"/>
      <c r="AK19" s="41">
        <f t="shared" si="13"/>
        <v>0</v>
      </c>
      <c r="AL19" s="42"/>
      <c r="AM19" s="42"/>
      <c r="AN19" s="44"/>
    </row>
    <row r="20" spans="1:40" ht="22.9" customHeight="1">
      <c r="A20" s="150"/>
      <c r="B20" s="39" t="s">
        <v>157</v>
      </c>
      <c r="C20" s="39" t="s">
        <v>159</v>
      </c>
      <c r="D20" s="79" t="s">
        <v>264</v>
      </c>
      <c r="E20" s="141" t="s">
        <v>328</v>
      </c>
      <c r="F20" s="41">
        <f t="shared" si="2"/>
        <v>2.66</v>
      </c>
      <c r="G20" s="41">
        <f t="shared" si="3"/>
        <v>2.66</v>
      </c>
      <c r="H20" s="41">
        <f t="shared" si="1"/>
        <v>2.66</v>
      </c>
      <c r="I20" s="112">
        <v>2.66</v>
      </c>
      <c r="J20" s="42"/>
      <c r="K20" s="41">
        <f t="shared" si="4"/>
        <v>0</v>
      </c>
      <c r="L20" s="42"/>
      <c r="M20" s="42"/>
      <c r="N20" s="41">
        <f t="shared" si="5"/>
        <v>0</v>
      </c>
      <c r="O20" s="42"/>
      <c r="P20" s="42"/>
      <c r="Q20" s="41">
        <f t="shared" si="15"/>
        <v>0</v>
      </c>
      <c r="R20" s="41">
        <f t="shared" si="6"/>
        <v>0</v>
      </c>
      <c r="S20" s="42"/>
      <c r="T20" s="42"/>
      <c r="U20" s="41">
        <f t="shared" si="7"/>
        <v>0</v>
      </c>
      <c r="V20" s="42"/>
      <c r="W20" s="42"/>
      <c r="X20" s="41">
        <f t="shared" si="8"/>
        <v>0</v>
      </c>
      <c r="Y20" s="42"/>
      <c r="Z20" s="42"/>
      <c r="AA20" s="41">
        <f t="shared" si="9"/>
        <v>0</v>
      </c>
      <c r="AB20" s="41">
        <f t="shared" si="10"/>
        <v>0</v>
      </c>
      <c r="AC20" s="42"/>
      <c r="AD20" s="42"/>
      <c r="AE20" s="41">
        <f t="shared" si="11"/>
        <v>0</v>
      </c>
      <c r="AF20" s="42"/>
      <c r="AG20" s="42"/>
      <c r="AH20" s="41">
        <f t="shared" si="12"/>
        <v>0</v>
      </c>
      <c r="AI20" s="42"/>
      <c r="AJ20" s="42"/>
      <c r="AK20" s="41">
        <f t="shared" si="13"/>
        <v>0</v>
      </c>
      <c r="AL20" s="42"/>
      <c r="AM20" s="42"/>
      <c r="AN20" s="44"/>
    </row>
    <row r="21" spans="1:40" ht="22.9" customHeight="1">
      <c r="B21" s="39" t="s">
        <v>22</v>
      </c>
      <c r="C21" s="39" t="s">
        <v>22</v>
      </c>
      <c r="D21" s="40"/>
      <c r="E21" s="141" t="s">
        <v>329</v>
      </c>
      <c r="F21" s="41">
        <f t="shared" si="2"/>
        <v>63.21</v>
      </c>
      <c r="G21" s="41">
        <f t="shared" si="3"/>
        <v>63.21</v>
      </c>
      <c r="H21" s="41">
        <f t="shared" si="1"/>
        <v>63.21</v>
      </c>
      <c r="I21" s="112">
        <v>63.21</v>
      </c>
      <c r="J21" s="42"/>
      <c r="K21" s="41">
        <f t="shared" si="4"/>
        <v>0</v>
      </c>
      <c r="L21" s="42"/>
      <c r="M21" s="42"/>
      <c r="N21" s="41">
        <f t="shared" si="5"/>
        <v>0</v>
      </c>
      <c r="O21" s="42"/>
      <c r="P21" s="42"/>
      <c r="Q21" s="41">
        <f t="shared" si="15"/>
        <v>0</v>
      </c>
      <c r="R21" s="41">
        <f t="shared" si="6"/>
        <v>0</v>
      </c>
      <c r="S21" s="42"/>
      <c r="T21" s="42"/>
      <c r="U21" s="41">
        <f t="shared" si="7"/>
        <v>0</v>
      </c>
      <c r="V21" s="42"/>
      <c r="W21" s="42"/>
      <c r="X21" s="41">
        <f t="shared" si="8"/>
        <v>0</v>
      </c>
      <c r="Y21" s="42"/>
      <c r="Z21" s="42"/>
      <c r="AA21" s="41">
        <f t="shared" si="9"/>
        <v>0</v>
      </c>
      <c r="AB21" s="41">
        <f t="shared" si="10"/>
        <v>0</v>
      </c>
      <c r="AC21" s="42"/>
      <c r="AD21" s="42"/>
      <c r="AE21" s="41">
        <f t="shared" si="11"/>
        <v>0</v>
      </c>
      <c r="AF21" s="42"/>
      <c r="AG21" s="42"/>
      <c r="AH21" s="41">
        <f t="shared" si="12"/>
        <v>0</v>
      </c>
      <c r="AI21" s="42"/>
      <c r="AJ21" s="42"/>
      <c r="AK21" s="41">
        <f t="shared" si="13"/>
        <v>0</v>
      </c>
      <c r="AL21" s="42"/>
      <c r="AM21" s="42"/>
      <c r="AN21" s="44"/>
    </row>
    <row r="22" spans="1:40" ht="22.9" customHeight="1">
      <c r="B22" s="39" t="s">
        <v>22</v>
      </c>
      <c r="C22" s="39" t="s">
        <v>22</v>
      </c>
      <c r="D22" s="40"/>
      <c r="E22" s="141" t="s">
        <v>330</v>
      </c>
      <c r="F22" s="41">
        <f t="shared" si="2"/>
        <v>327.35000000000002</v>
      </c>
      <c r="G22" s="41">
        <f t="shared" si="3"/>
        <v>235.13</v>
      </c>
      <c r="H22" s="41">
        <f t="shared" si="1"/>
        <v>235.13</v>
      </c>
      <c r="I22" s="41">
        <f>SUM(I23:I34,I36)</f>
        <v>235.13</v>
      </c>
      <c r="J22" s="41">
        <f>SUM(J23:J34,J36)</f>
        <v>0</v>
      </c>
      <c r="K22" s="41">
        <f t="shared" si="4"/>
        <v>0</v>
      </c>
      <c r="L22" s="41">
        <f>SUM(L23:L34,L36)</f>
        <v>0</v>
      </c>
      <c r="M22" s="41">
        <f>SUM(M23:M34,M36)</f>
        <v>0</v>
      </c>
      <c r="N22" s="41">
        <f t="shared" si="5"/>
        <v>0</v>
      </c>
      <c r="O22" s="41">
        <f>SUM(O23:O34,O36)</f>
        <v>0</v>
      </c>
      <c r="P22" s="41">
        <f>SUM(P23:P34,P36)</f>
        <v>0</v>
      </c>
      <c r="Q22" s="41">
        <f t="shared" si="15"/>
        <v>0</v>
      </c>
      <c r="R22" s="41">
        <f t="shared" si="6"/>
        <v>0</v>
      </c>
      <c r="S22" s="41">
        <f>SUM(S23:S34,S36)</f>
        <v>0</v>
      </c>
      <c r="T22" s="41">
        <f>SUM(T23:T34,T36)</f>
        <v>0</v>
      </c>
      <c r="U22" s="41">
        <f t="shared" si="7"/>
        <v>0</v>
      </c>
      <c r="V22" s="41">
        <f>SUM(V23:V34,V36)</f>
        <v>0</v>
      </c>
      <c r="W22" s="41">
        <f>SUM(W23:W34,W36)</f>
        <v>0</v>
      </c>
      <c r="X22" s="41">
        <f t="shared" si="8"/>
        <v>0</v>
      </c>
      <c r="Y22" s="41">
        <f>SUM(Y23:Y34,Y36)</f>
        <v>0</v>
      </c>
      <c r="Z22" s="41">
        <f>SUM(Z23:Z34,Z36)</f>
        <v>0</v>
      </c>
      <c r="AA22" s="41">
        <f t="shared" si="9"/>
        <v>92.22</v>
      </c>
      <c r="AB22" s="41">
        <f t="shared" si="10"/>
        <v>92.22</v>
      </c>
      <c r="AC22" s="41">
        <f>SUM(AC23:AC34,AC36)</f>
        <v>89.22</v>
      </c>
      <c r="AD22" s="41">
        <f>SUM(AD23:AD34,AD36)</f>
        <v>3</v>
      </c>
      <c r="AE22" s="41">
        <f t="shared" si="11"/>
        <v>0</v>
      </c>
      <c r="AF22" s="41">
        <f>SUM(AF23:AF34,AF36)</f>
        <v>0</v>
      </c>
      <c r="AG22" s="41">
        <f>SUM(AG23:AG34,AG36)</f>
        <v>0</v>
      </c>
      <c r="AH22" s="41">
        <f t="shared" si="12"/>
        <v>0</v>
      </c>
      <c r="AI22" s="41">
        <f>SUM(AI23:AI34,AI36)</f>
        <v>0</v>
      </c>
      <c r="AJ22" s="41">
        <f>SUM(AJ23:AJ34,AJ36)</f>
        <v>0</v>
      </c>
      <c r="AK22" s="41">
        <f t="shared" si="13"/>
        <v>0</v>
      </c>
      <c r="AL22" s="41">
        <f>SUM(AL23:AL34,AL36)</f>
        <v>0</v>
      </c>
      <c r="AM22" s="41">
        <f>SUM(AM23:AM34,AM36)</f>
        <v>0</v>
      </c>
      <c r="AN22" s="44"/>
    </row>
    <row r="23" spans="1:40" ht="22.9" customHeight="1">
      <c r="A23" s="5"/>
      <c r="B23" s="39" t="s">
        <v>22</v>
      </c>
      <c r="C23" s="39" t="s">
        <v>22</v>
      </c>
      <c r="D23" s="40"/>
      <c r="E23" s="141" t="s">
        <v>331</v>
      </c>
      <c r="F23" s="41">
        <f t="shared" si="2"/>
        <v>26.36</v>
      </c>
      <c r="G23" s="41">
        <f t="shared" si="3"/>
        <v>25.9</v>
      </c>
      <c r="H23" s="41">
        <f t="shared" si="1"/>
        <v>25.9</v>
      </c>
      <c r="I23" s="113">
        <v>25.9</v>
      </c>
      <c r="J23" s="42"/>
      <c r="K23" s="41">
        <f t="shared" si="4"/>
        <v>0</v>
      </c>
      <c r="L23" s="42"/>
      <c r="M23" s="42"/>
      <c r="N23" s="41">
        <f t="shared" si="5"/>
        <v>0</v>
      </c>
      <c r="O23" s="42"/>
      <c r="P23" s="42"/>
      <c r="Q23" s="41">
        <f t="shared" si="15"/>
        <v>0</v>
      </c>
      <c r="R23" s="41">
        <f t="shared" si="6"/>
        <v>0</v>
      </c>
      <c r="S23" s="42"/>
      <c r="T23" s="42"/>
      <c r="U23" s="41">
        <f t="shared" si="7"/>
        <v>0</v>
      </c>
      <c r="V23" s="42"/>
      <c r="W23" s="42"/>
      <c r="X23" s="41">
        <f t="shared" si="8"/>
        <v>0</v>
      </c>
      <c r="Y23" s="42"/>
      <c r="Z23" s="42"/>
      <c r="AA23" s="41">
        <f t="shared" si="9"/>
        <v>0.46</v>
      </c>
      <c r="AB23" s="41">
        <f t="shared" si="10"/>
        <v>0.46</v>
      </c>
      <c r="AC23" s="42">
        <v>0.46</v>
      </c>
      <c r="AD23" s="42"/>
      <c r="AE23" s="41">
        <f t="shared" si="11"/>
        <v>0</v>
      </c>
      <c r="AF23" s="42"/>
      <c r="AG23" s="42"/>
      <c r="AH23" s="41">
        <f t="shared" si="12"/>
        <v>0</v>
      </c>
      <c r="AI23" s="42"/>
      <c r="AJ23" s="42"/>
      <c r="AK23" s="41">
        <f t="shared" si="13"/>
        <v>0</v>
      </c>
      <c r="AL23" s="42"/>
      <c r="AM23" s="42"/>
      <c r="AN23" s="44"/>
    </row>
    <row r="24" spans="1:40" ht="22.9" customHeight="1">
      <c r="B24" s="39" t="s">
        <v>22</v>
      </c>
      <c r="C24" s="39" t="s">
        <v>22</v>
      </c>
      <c r="D24" s="40"/>
      <c r="E24" s="141" t="s">
        <v>332</v>
      </c>
      <c r="F24" s="41">
        <f t="shared" si="2"/>
        <v>0.5</v>
      </c>
      <c r="G24" s="41">
        <f t="shared" si="3"/>
        <v>0.5</v>
      </c>
      <c r="H24" s="41">
        <f t="shared" si="1"/>
        <v>0.5</v>
      </c>
      <c r="I24" s="113">
        <v>0.5</v>
      </c>
      <c r="J24" s="42"/>
      <c r="K24" s="41">
        <f t="shared" si="4"/>
        <v>0</v>
      </c>
      <c r="L24" s="42"/>
      <c r="M24" s="42"/>
      <c r="N24" s="41">
        <f t="shared" si="5"/>
        <v>0</v>
      </c>
      <c r="O24" s="42"/>
      <c r="P24" s="42"/>
      <c r="Q24" s="41">
        <f t="shared" si="15"/>
        <v>0</v>
      </c>
      <c r="R24" s="41">
        <f t="shared" si="6"/>
        <v>0</v>
      </c>
      <c r="S24" s="42"/>
      <c r="T24" s="42"/>
      <c r="U24" s="41">
        <f t="shared" si="7"/>
        <v>0</v>
      </c>
      <c r="V24" s="42"/>
      <c r="W24" s="42"/>
      <c r="X24" s="41">
        <f t="shared" si="8"/>
        <v>0</v>
      </c>
      <c r="Y24" s="42"/>
      <c r="Z24" s="42"/>
      <c r="AA24" s="41">
        <f t="shared" si="9"/>
        <v>0</v>
      </c>
      <c r="AB24" s="41">
        <f t="shared" si="10"/>
        <v>0</v>
      </c>
      <c r="AC24" s="42"/>
      <c r="AD24" s="42"/>
      <c r="AE24" s="41">
        <f t="shared" si="11"/>
        <v>0</v>
      </c>
      <c r="AF24" s="42"/>
      <c r="AG24" s="42"/>
      <c r="AH24" s="41">
        <f t="shared" si="12"/>
        <v>0</v>
      </c>
      <c r="AI24" s="42"/>
      <c r="AJ24" s="42"/>
      <c r="AK24" s="41">
        <f t="shared" si="13"/>
        <v>0</v>
      </c>
      <c r="AL24" s="42"/>
      <c r="AM24" s="42"/>
      <c r="AN24" s="44"/>
    </row>
    <row r="25" spans="1:40" ht="22.9" customHeight="1">
      <c r="B25" s="39" t="s">
        <v>22</v>
      </c>
      <c r="C25" s="39" t="s">
        <v>22</v>
      </c>
      <c r="D25" s="40"/>
      <c r="E25" s="141" t="s">
        <v>333</v>
      </c>
      <c r="F25" s="41">
        <f t="shared" si="2"/>
        <v>10</v>
      </c>
      <c r="G25" s="41">
        <f t="shared" si="3"/>
        <v>10</v>
      </c>
      <c r="H25" s="41">
        <f t="shared" si="1"/>
        <v>10</v>
      </c>
      <c r="I25" s="113">
        <v>10</v>
      </c>
      <c r="J25" s="42"/>
      <c r="K25" s="41">
        <f t="shared" si="4"/>
        <v>0</v>
      </c>
      <c r="L25" s="42"/>
      <c r="M25" s="42"/>
      <c r="N25" s="41">
        <f t="shared" si="5"/>
        <v>0</v>
      </c>
      <c r="O25" s="42"/>
      <c r="P25" s="42"/>
      <c r="Q25" s="41">
        <f t="shared" si="15"/>
        <v>0</v>
      </c>
      <c r="R25" s="41">
        <f t="shared" si="6"/>
        <v>0</v>
      </c>
      <c r="S25" s="42"/>
      <c r="T25" s="42"/>
      <c r="U25" s="41">
        <f t="shared" si="7"/>
        <v>0</v>
      </c>
      <c r="V25" s="42"/>
      <c r="W25" s="42"/>
      <c r="X25" s="41">
        <f t="shared" si="8"/>
        <v>0</v>
      </c>
      <c r="Y25" s="42"/>
      <c r="Z25" s="42"/>
      <c r="AA25" s="41">
        <f t="shared" si="9"/>
        <v>0</v>
      </c>
      <c r="AB25" s="41">
        <f t="shared" si="10"/>
        <v>0</v>
      </c>
      <c r="AC25" s="42"/>
      <c r="AD25" s="42"/>
      <c r="AE25" s="41">
        <f t="shared" si="11"/>
        <v>0</v>
      </c>
      <c r="AF25" s="42"/>
      <c r="AG25" s="42"/>
      <c r="AH25" s="41">
        <f t="shared" si="12"/>
        <v>0</v>
      </c>
      <c r="AI25" s="42"/>
      <c r="AJ25" s="42"/>
      <c r="AK25" s="41">
        <f t="shared" si="13"/>
        <v>0</v>
      </c>
      <c r="AL25" s="42"/>
      <c r="AM25" s="42"/>
      <c r="AN25" s="44"/>
    </row>
    <row r="26" spans="1:40" ht="22.9" customHeight="1">
      <c r="B26" s="39" t="s">
        <v>22</v>
      </c>
      <c r="C26" s="39" t="s">
        <v>22</v>
      </c>
      <c r="D26" s="40"/>
      <c r="E26" s="141" t="s">
        <v>334</v>
      </c>
      <c r="F26" s="41">
        <f t="shared" si="2"/>
        <v>5</v>
      </c>
      <c r="G26" s="41">
        <f t="shared" si="3"/>
        <v>5</v>
      </c>
      <c r="H26" s="41">
        <f t="shared" si="1"/>
        <v>5</v>
      </c>
      <c r="I26" s="113">
        <v>5</v>
      </c>
      <c r="J26" s="42"/>
      <c r="K26" s="41">
        <f t="shared" si="4"/>
        <v>0</v>
      </c>
      <c r="L26" s="42"/>
      <c r="M26" s="42"/>
      <c r="N26" s="41">
        <f t="shared" si="5"/>
        <v>0</v>
      </c>
      <c r="O26" s="42"/>
      <c r="P26" s="42"/>
      <c r="Q26" s="41">
        <f t="shared" si="15"/>
        <v>0</v>
      </c>
      <c r="R26" s="41">
        <f t="shared" si="6"/>
        <v>0</v>
      </c>
      <c r="S26" s="42"/>
      <c r="T26" s="42"/>
      <c r="U26" s="41">
        <f t="shared" si="7"/>
        <v>0</v>
      </c>
      <c r="V26" s="42"/>
      <c r="W26" s="42"/>
      <c r="X26" s="41">
        <f t="shared" si="8"/>
        <v>0</v>
      </c>
      <c r="Y26" s="42"/>
      <c r="Z26" s="42"/>
      <c r="AA26" s="41">
        <f t="shared" si="9"/>
        <v>0</v>
      </c>
      <c r="AB26" s="41">
        <f t="shared" si="10"/>
        <v>0</v>
      </c>
      <c r="AC26" s="42"/>
      <c r="AD26" s="42"/>
      <c r="AE26" s="41">
        <f t="shared" si="11"/>
        <v>0</v>
      </c>
      <c r="AF26" s="42"/>
      <c r="AG26" s="42"/>
      <c r="AH26" s="41">
        <f t="shared" si="12"/>
        <v>0</v>
      </c>
      <c r="AI26" s="42"/>
      <c r="AJ26" s="42"/>
      <c r="AK26" s="41">
        <f t="shared" si="13"/>
        <v>0</v>
      </c>
      <c r="AL26" s="42"/>
      <c r="AM26" s="42"/>
      <c r="AN26" s="44"/>
    </row>
    <row r="27" spans="1:40" ht="22.9" customHeight="1">
      <c r="B27" s="39" t="s">
        <v>22</v>
      </c>
      <c r="C27" s="39" t="s">
        <v>22</v>
      </c>
      <c r="D27" s="40"/>
      <c r="E27" s="141" t="s">
        <v>335</v>
      </c>
      <c r="F27" s="41">
        <f t="shared" si="2"/>
        <v>45</v>
      </c>
      <c r="G27" s="41">
        <f t="shared" si="3"/>
        <v>45</v>
      </c>
      <c r="H27" s="41">
        <f t="shared" si="1"/>
        <v>45</v>
      </c>
      <c r="I27" s="113">
        <v>45</v>
      </c>
      <c r="J27" s="42"/>
      <c r="K27" s="41">
        <f t="shared" si="4"/>
        <v>0</v>
      </c>
      <c r="L27" s="42"/>
      <c r="M27" s="42"/>
      <c r="N27" s="41">
        <f t="shared" si="5"/>
        <v>0</v>
      </c>
      <c r="O27" s="42"/>
      <c r="P27" s="42"/>
      <c r="Q27" s="41">
        <f t="shared" si="15"/>
        <v>0</v>
      </c>
      <c r="R27" s="41">
        <f t="shared" si="6"/>
        <v>0</v>
      </c>
      <c r="S27" s="42"/>
      <c r="T27" s="42"/>
      <c r="U27" s="41">
        <f t="shared" si="7"/>
        <v>0</v>
      </c>
      <c r="V27" s="42"/>
      <c r="W27" s="42"/>
      <c r="X27" s="41">
        <f t="shared" si="8"/>
        <v>0</v>
      </c>
      <c r="Y27" s="42"/>
      <c r="Z27" s="42"/>
      <c r="AA27" s="41">
        <f t="shared" si="9"/>
        <v>0</v>
      </c>
      <c r="AB27" s="41">
        <f t="shared" si="10"/>
        <v>0</v>
      </c>
      <c r="AC27" s="42"/>
      <c r="AD27" s="42"/>
      <c r="AE27" s="41">
        <f t="shared" si="11"/>
        <v>0</v>
      </c>
      <c r="AF27" s="42"/>
      <c r="AG27" s="42"/>
      <c r="AH27" s="41">
        <f t="shared" si="12"/>
        <v>0</v>
      </c>
      <c r="AI27" s="42"/>
      <c r="AJ27" s="42"/>
      <c r="AK27" s="41">
        <f t="shared" si="13"/>
        <v>0</v>
      </c>
      <c r="AL27" s="42"/>
      <c r="AM27" s="42"/>
      <c r="AN27" s="44"/>
    </row>
    <row r="28" spans="1:40" ht="22.9" customHeight="1">
      <c r="B28" s="39" t="s">
        <v>22</v>
      </c>
      <c r="C28" s="39" t="s">
        <v>22</v>
      </c>
      <c r="D28" s="40"/>
      <c r="E28" s="141" t="s">
        <v>336</v>
      </c>
      <c r="F28" s="41">
        <f t="shared" si="2"/>
        <v>1.5</v>
      </c>
      <c r="G28" s="41">
        <f t="shared" si="3"/>
        <v>1.5</v>
      </c>
      <c r="H28" s="41">
        <f t="shared" si="1"/>
        <v>1.5</v>
      </c>
      <c r="I28" s="113">
        <v>1.5</v>
      </c>
      <c r="J28" s="42"/>
      <c r="K28" s="41">
        <f t="shared" si="4"/>
        <v>0</v>
      </c>
      <c r="L28" s="42"/>
      <c r="M28" s="42"/>
      <c r="N28" s="41">
        <f t="shared" si="5"/>
        <v>0</v>
      </c>
      <c r="O28" s="42"/>
      <c r="P28" s="42"/>
      <c r="Q28" s="41">
        <f t="shared" si="15"/>
        <v>0</v>
      </c>
      <c r="R28" s="41">
        <f t="shared" si="6"/>
        <v>0</v>
      </c>
      <c r="S28" s="42"/>
      <c r="T28" s="42"/>
      <c r="U28" s="41">
        <f t="shared" si="7"/>
        <v>0</v>
      </c>
      <c r="V28" s="42"/>
      <c r="W28" s="42"/>
      <c r="X28" s="41">
        <f t="shared" si="8"/>
        <v>0</v>
      </c>
      <c r="Y28" s="42"/>
      <c r="Z28" s="42"/>
      <c r="AA28" s="41">
        <f t="shared" si="9"/>
        <v>0</v>
      </c>
      <c r="AB28" s="41">
        <f t="shared" si="10"/>
        <v>0</v>
      </c>
      <c r="AC28" s="42"/>
      <c r="AD28" s="42"/>
      <c r="AE28" s="41">
        <f t="shared" si="11"/>
        <v>0</v>
      </c>
      <c r="AF28" s="42"/>
      <c r="AG28" s="42"/>
      <c r="AH28" s="41">
        <f t="shared" si="12"/>
        <v>0</v>
      </c>
      <c r="AI28" s="42"/>
      <c r="AJ28" s="42"/>
      <c r="AK28" s="41">
        <f t="shared" si="13"/>
        <v>0</v>
      </c>
      <c r="AL28" s="42"/>
      <c r="AM28" s="42"/>
      <c r="AN28" s="44"/>
    </row>
    <row r="29" spans="1:40" ht="22.9" customHeight="1">
      <c r="B29" s="39" t="s">
        <v>22</v>
      </c>
      <c r="C29" s="39" t="s">
        <v>22</v>
      </c>
      <c r="D29" s="40"/>
      <c r="E29" s="141" t="s">
        <v>337</v>
      </c>
      <c r="F29" s="41">
        <f t="shared" si="2"/>
        <v>2</v>
      </c>
      <c r="G29" s="41">
        <f t="shared" si="3"/>
        <v>2</v>
      </c>
      <c r="H29" s="41">
        <f t="shared" si="1"/>
        <v>2</v>
      </c>
      <c r="I29" s="113">
        <v>2</v>
      </c>
      <c r="J29" s="42"/>
      <c r="K29" s="41">
        <f t="shared" si="4"/>
        <v>0</v>
      </c>
      <c r="L29" s="42"/>
      <c r="M29" s="42"/>
      <c r="N29" s="41">
        <f t="shared" si="5"/>
        <v>0</v>
      </c>
      <c r="O29" s="42"/>
      <c r="P29" s="42"/>
      <c r="Q29" s="41">
        <f t="shared" si="15"/>
        <v>0</v>
      </c>
      <c r="R29" s="41">
        <f t="shared" si="6"/>
        <v>0</v>
      </c>
      <c r="S29" s="42"/>
      <c r="T29" s="42"/>
      <c r="U29" s="41">
        <f t="shared" si="7"/>
        <v>0</v>
      </c>
      <c r="V29" s="42"/>
      <c r="W29" s="42"/>
      <c r="X29" s="41">
        <f t="shared" si="8"/>
        <v>0</v>
      </c>
      <c r="Y29" s="42"/>
      <c r="Z29" s="42"/>
      <c r="AA29" s="41">
        <f t="shared" si="9"/>
        <v>0</v>
      </c>
      <c r="AB29" s="41">
        <f t="shared" si="10"/>
        <v>0</v>
      </c>
      <c r="AC29" s="42"/>
      <c r="AD29" s="42"/>
      <c r="AE29" s="41">
        <f t="shared" si="11"/>
        <v>0</v>
      </c>
      <c r="AF29" s="42"/>
      <c r="AG29" s="42"/>
      <c r="AH29" s="41">
        <f t="shared" si="12"/>
        <v>0</v>
      </c>
      <c r="AI29" s="42"/>
      <c r="AJ29" s="42"/>
      <c r="AK29" s="41">
        <f t="shared" si="13"/>
        <v>0</v>
      </c>
      <c r="AL29" s="42"/>
      <c r="AM29" s="42"/>
      <c r="AN29" s="44"/>
    </row>
    <row r="30" spans="1:40" ht="22.9" customHeight="1">
      <c r="B30" s="39" t="s">
        <v>22</v>
      </c>
      <c r="C30" s="39" t="s">
        <v>22</v>
      </c>
      <c r="D30" s="40"/>
      <c r="E30" s="141" t="s">
        <v>338</v>
      </c>
      <c r="F30" s="41">
        <f t="shared" si="2"/>
        <v>15.5</v>
      </c>
      <c r="G30" s="41">
        <f t="shared" si="3"/>
        <v>12.3</v>
      </c>
      <c r="H30" s="41">
        <f t="shared" si="1"/>
        <v>12.3</v>
      </c>
      <c r="I30" s="113">
        <v>12.3</v>
      </c>
      <c r="J30" s="42"/>
      <c r="K30" s="41">
        <f t="shared" si="4"/>
        <v>0</v>
      </c>
      <c r="L30" s="42"/>
      <c r="M30" s="42"/>
      <c r="N30" s="41">
        <f t="shared" si="5"/>
        <v>0</v>
      </c>
      <c r="O30" s="42"/>
      <c r="P30" s="42"/>
      <c r="Q30" s="41">
        <f t="shared" si="15"/>
        <v>0</v>
      </c>
      <c r="R30" s="41">
        <f t="shared" si="6"/>
        <v>0</v>
      </c>
      <c r="S30" s="42"/>
      <c r="T30" s="42"/>
      <c r="U30" s="41">
        <f t="shared" si="7"/>
        <v>0</v>
      </c>
      <c r="V30" s="42"/>
      <c r="W30" s="42"/>
      <c r="X30" s="41">
        <f t="shared" si="8"/>
        <v>0</v>
      </c>
      <c r="Y30" s="42"/>
      <c r="Z30" s="42"/>
      <c r="AA30" s="41">
        <f t="shared" si="9"/>
        <v>3.2</v>
      </c>
      <c r="AB30" s="41">
        <f t="shared" si="10"/>
        <v>3.2</v>
      </c>
      <c r="AC30" s="42">
        <v>3.2</v>
      </c>
      <c r="AD30" s="42"/>
      <c r="AE30" s="41">
        <f t="shared" si="11"/>
        <v>0</v>
      </c>
      <c r="AF30" s="42"/>
      <c r="AG30" s="42"/>
      <c r="AH30" s="41">
        <f t="shared" si="12"/>
        <v>0</v>
      </c>
      <c r="AI30" s="42"/>
      <c r="AJ30" s="42"/>
      <c r="AK30" s="41">
        <f t="shared" si="13"/>
        <v>0</v>
      </c>
      <c r="AL30" s="42"/>
      <c r="AM30" s="42"/>
      <c r="AN30" s="44"/>
    </row>
    <row r="31" spans="1:40" ht="22.9" customHeight="1">
      <c r="B31" s="39" t="s">
        <v>22</v>
      </c>
      <c r="C31" s="39" t="s">
        <v>22</v>
      </c>
      <c r="D31" s="40"/>
      <c r="E31" s="141" t="s">
        <v>339</v>
      </c>
      <c r="F31" s="41">
        <f t="shared" si="2"/>
        <v>4.1100000000000003</v>
      </c>
      <c r="G31" s="41">
        <f t="shared" si="3"/>
        <v>4.1100000000000003</v>
      </c>
      <c r="H31" s="41">
        <f t="shared" si="1"/>
        <v>4.1100000000000003</v>
      </c>
      <c r="I31" s="113">
        <v>4.1100000000000003</v>
      </c>
      <c r="J31" s="42"/>
      <c r="K31" s="41">
        <f t="shared" si="4"/>
        <v>0</v>
      </c>
      <c r="L31" s="42"/>
      <c r="M31" s="42"/>
      <c r="N31" s="41">
        <f t="shared" si="5"/>
        <v>0</v>
      </c>
      <c r="O31" s="42"/>
      <c r="P31" s="42"/>
      <c r="Q31" s="41">
        <f t="shared" si="15"/>
        <v>0</v>
      </c>
      <c r="R31" s="41">
        <f t="shared" si="6"/>
        <v>0</v>
      </c>
      <c r="S31" s="42"/>
      <c r="T31" s="42"/>
      <c r="U31" s="41">
        <f t="shared" si="7"/>
        <v>0</v>
      </c>
      <c r="V31" s="42"/>
      <c r="W31" s="42"/>
      <c r="X31" s="41">
        <f t="shared" si="8"/>
        <v>0</v>
      </c>
      <c r="Y31" s="42"/>
      <c r="Z31" s="42"/>
      <c r="AA31" s="41">
        <f t="shared" si="9"/>
        <v>0</v>
      </c>
      <c r="AB31" s="41">
        <f t="shared" si="10"/>
        <v>0</v>
      </c>
      <c r="AC31" s="42"/>
      <c r="AD31" s="42"/>
      <c r="AE31" s="41">
        <f t="shared" si="11"/>
        <v>0</v>
      </c>
      <c r="AF31" s="42"/>
      <c r="AG31" s="42"/>
      <c r="AH31" s="41">
        <f t="shared" si="12"/>
        <v>0</v>
      </c>
      <c r="AI31" s="42"/>
      <c r="AJ31" s="42"/>
      <c r="AK31" s="41">
        <f t="shared" si="13"/>
        <v>0</v>
      </c>
      <c r="AL31" s="42"/>
      <c r="AM31" s="42"/>
      <c r="AN31" s="44"/>
    </row>
    <row r="32" spans="1:40" ht="22.9" customHeight="1">
      <c r="B32" s="39" t="s">
        <v>22</v>
      </c>
      <c r="C32" s="39" t="s">
        <v>22</v>
      </c>
      <c r="D32" s="40"/>
      <c r="E32" s="141" t="s">
        <v>340</v>
      </c>
      <c r="F32" s="41">
        <f t="shared" si="2"/>
        <v>10.14</v>
      </c>
      <c r="G32" s="41">
        <f t="shared" si="3"/>
        <v>5.14</v>
      </c>
      <c r="H32" s="41">
        <f t="shared" si="1"/>
        <v>5.14</v>
      </c>
      <c r="I32" s="113">
        <v>5.14</v>
      </c>
      <c r="J32" s="42"/>
      <c r="K32" s="41">
        <f t="shared" si="4"/>
        <v>0</v>
      </c>
      <c r="L32" s="42"/>
      <c r="M32" s="42"/>
      <c r="N32" s="41">
        <f t="shared" si="5"/>
        <v>0</v>
      </c>
      <c r="O32" s="42"/>
      <c r="P32" s="42"/>
      <c r="Q32" s="41">
        <f t="shared" si="15"/>
        <v>0</v>
      </c>
      <c r="R32" s="41">
        <f t="shared" si="6"/>
        <v>0</v>
      </c>
      <c r="S32" s="42"/>
      <c r="T32" s="42"/>
      <c r="U32" s="41">
        <f t="shared" si="7"/>
        <v>0</v>
      </c>
      <c r="V32" s="42"/>
      <c r="W32" s="42"/>
      <c r="X32" s="41">
        <f t="shared" si="8"/>
        <v>0</v>
      </c>
      <c r="Y32" s="42"/>
      <c r="Z32" s="42"/>
      <c r="AA32" s="41">
        <f t="shared" si="9"/>
        <v>5</v>
      </c>
      <c r="AB32" s="41">
        <f t="shared" si="10"/>
        <v>5</v>
      </c>
      <c r="AC32" s="42">
        <v>5</v>
      </c>
      <c r="AD32" s="42"/>
      <c r="AE32" s="41">
        <f t="shared" si="11"/>
        <v>0</v>
      </c>
      <c r="AF32" s="42"/>
      <c r="AG32" s="42"/>
      <c r="AH32" s="41">
        <f t="shared" si="12"/>
        <v>0</v>
      </c>
      <c r="AI32" s="42"/>
      <c r="AJ32" s="42"/>
      <c r="AK32" s="41">
        <f t="shared" si="13"/>
        <v>0</v>
      </c>
      <c r="AL32" s="42"/>
      <c r="AM32" s="42"/>
      <c r="AN32" s="44"/>
    </row>
    <row r="33" spans="1:40" ht="22.9" customHeight="1">
      <c r="B33" s="39"/>
      <c r="C33" s="39"/>
      <c r="D33" s="40"/>
      <c r="E33" s="143" t="s">
        <v>273</v>
      </c>
      <c r="F33" s="41">
        <f t="shared" si="2"/>
        <v>3.79</v>
      </c>
      <c r="G33" s="41">
        <f t="shared" si="3"/>
        <v>3</v>
      </c>
      <c r="H33" s="41">
        <f t="shared" si="1"/>
        <v>3</v>
      </c>
      <c r="I33" s="113">
        <v>3</v>
      </c>
      <c r="J33" s="42"/>
      <c r="K33" s="41"/>
      <c r="L33" s="42"/>
      <c r="M33" s="42"/>
      <c r="N33" s="41"/>
      <c r="O33" s="42"/>
      <c r="P33" s="42"/>
      <c r="Q33" s="41"/>
      <c r="R33" s="41"/>
      <c r="S33" s="42"/>
      <c r="T33" s="42"/>
      <c r="U33" s="41"/>
      <c r="V33" s="42"/>
      <c r="W33" s="42"/>
      <c r="X33" s="41"/>
      <c r="Y33" s="42"/>
      <c r="Z33" s="42"/>
      <c r="AA33" s="41">
        <f t="shared" si="9"/>
        <v>0.79</v>
      </c>
      <c r="AB33" s="41">
        <f t="shared" si="10"/>
        <v>0.79</v>
      </c>
      <c r="AC33" s="42">
        <v>0.79</v>
      </c>
      <c r="AD33" s="42"/>
      <c r="AE33" s="41"/>
      <c r="AF33" s="42"/>
      <c r="AG33" s="42"/>
      <c r="AH33" s="41"/>
      <c r="AI33" s="42"/>
      <c r="AJ33" s="42"/>
      <c r="AK33" s="41"/>
      <c r="AL33" s="42"/>
      <c r="AM33" s="42"/>
      <c r="AN33" s="44"/>
    </row>
    <row r="34" spans="1:40" ht="22.9" customHeight="1">
      <c r="B34" s="39" t="s">
        <v>22</v>
      </c>
      <c r="C34" s="39" t="s">
        <v>22</v>
      </c>
      <c r="D34" s="40"/>
      <c r="E34" s="141" t="s">
        <v>341</v>
      </c>
      <c r="F34" s="41">
        <f t="shared" si="2"/>
        <v>27.68</v>
      </c>
      <c r="G34" s="41">
        <f t="shared" si="3"/>
        <v>27.68</v>
      </c>
      <c r="H34" s="41">
        <f t="shared" si="1"/>
        <v>27.68</v>
      </c>
      <c r="I34" s="41">
        <f t="shared" ref="I34:AM34" si="18">I35</f>
        <v>27.68</v>
      </c>
      <c r="J34" s="41">
        <f t="shared" si="18"/>
        <v>0</v>
      </c>
      <c r="K34" s="41">
        <f t="shared" si="4"/>
        <v>0</v>
      </c>
      <c r="L34" s="41">
        <f t="shared" si="18"/>
        <v>0</v>
      </c>
      <c r="M34" s="41">
        <f t="shared" si="18"/>
        <v>0</v>
      </c>
      <c r="N34" s="41">
        <f t="shared" si="5"/>
        <v>0</v>
      </c>
      <c r="O34" s="41">
        <f t="shared" si="18"/>
        <v>0</v>
      </c>
      <c r="P34" s="41">
        <f t="shared" si="18"/>
        <v>0</v>
      </c>
      <c r="Q34" s="41">
        <f t="shared" si="15"/>
        <v>0</v>
      </c>
      <c r="R34" s="41">
        <f t="shared" si="6"/>
        <v>0</v>
      </c>
      <c r="S34" s="41">
        <f t="shared" si="18"/>
        <v>0</v>
      </c>
      <c r="T34" s="41">
        <f t="shared" si="18"/>
        <v>0</v>
      </c>
      <c r="U34" s="41">
        <f t="shared" si="7"/>
        <v>0</v>
      </c>
      <c r="V34" s="41">
        <f t="shared" si="18"/>
        <v>0</v>
      </c>
      <c r="W34" s="41">
        <f t="shared" si="18"/>
        <v>0</v>
      </c>
      <c r="X34" s="41">
        <f t="shared" si="8"/>
        <v>0</v>
      </c>
      <c r="Y34" s="41">
        <f t="shared" si="18"/>
        <v>0</v>
      </c>
      <c r="Z34" s="41">
        <f t="shared" si="18"/>
        <v>0</v>
      </c>
      <c r="AA34" s="41">
        <f t="shared" si="9"/>
        <v>0</v>
      </c>
      <c r="AB34" s="41">
        <f t="shared" si="10"/>
        <v>0</v>
      </c>
      <c r="AC34" s="41">
        <f t="shared" si="18"/>
        <v>0</v>
      </c>
      <c r="AD34" s="41">
        <f t="shared" si="18"/>
        <v>0</v>
      </c>
      <c r="AE34" s="41">
        <f t="shared" si="11"/>
        <v>0</v>
      </c>
      <c r="AF34" s="41">
        <f t="shared" si="18"/>
        <v>0</v>
      </c>
      <c r="AG34" s="41">
        <f t="shared" si="18"/>
        <v>0</v>
      </c>
      <c r="AH34" s="41">
        <f t="shared" si="12"/>
        <v>0</v>
      </c>
      <c r="AI34" s="41">
        <f t="shared" si="18"/>
        <v>0</v>
      </c>
      <c r="AJ34" s="41">
        <f t="shared" si="18"/>
        <v>0</v>
      </c>
      <c r="AK34" s="41">
        <f t="shared" si="13"/>
        <v>0</v>
      </c>
      <c r="AL34" s="41">
        <f t="shared" si="18"/>
        <v>0</v>
      </c>
      <c r="AM34" s="41">
        <f t="shared" si="18"/>
        <v>0</v>
      </c>
      <c r="AN34" s="44"/>
    </row>
    <row r="35" spans="1:40" ht="22.9" customHeight="1">
      <c r="A35" s="5"/>
      <c r="B35" s="39" t="s">
        <v>160</v>
      </c>
      <c r="C35" s="39" t="s">
        <v>161</v>
      </c>
      <c r="D35" s="80" t="s">
        <v>264</v>
      </c>
      <c r="E35" s="141" t="s">
        <v>342</v>
      </c>
      <c r="F35" s="41">
        <f t="shared" si="2"/>
        <v>27.68</v>
      </c>
      <c r="G35" s="41">
        <f t="shared" si="3"/>
        <v>27.68</v>
      </c>
      <c r="H35" s="41">
        <f t="shared" si="1"/>
        <v>27.68</v>
      </c>
      <c r="I35" s="114">
        <v>27.68</v>
      </c>
      <c r="J35" s="42"/>
      <c r="K35" s="41">
        <f t="shared" si="4"/>
        <v>0</v>
      </c>
      <c r="L35" s="42"/>
      <c r="M35" s="42"/>
      <c r="N35" s="41">
        <f t="shared" si="5"/>
        <v>0</v>
      </c>
      <c r="O35" s="42"/>
      <c r="P35" s="42"/>
      <c r="Q35" s="41">
        <f t="shared" si="15"/>
        <v>0</v>
      </c>
      <c r="R35" s="41">
        <f t="shared" si="6"/>
        <v>0</v>
      </c>
      <c r="S35" s="42"/>
      <c r="T35" s="42"/>
      <c r="U35" s="41">
        <f t="shared" si="7"/>
        <v>0</v>
      </c>
      <c r="V35" s="42"/>
      <c r="W35" s="42"/>
      <c r="X35" s="41">
        <f t="shared" si="8"/>
        <v>0</v>
      </c>
      <c r="Y35" s="42"/>
      <c r="Z35" s="42"/>
      <c r="AA35" s="41">
        <f t="shared" si="9"/>
        <v>0</v>
      </c>
      <c r="AB35" s="41">
        <f t="shared" si="10"/>
        <v>0</v>
      </c>
      <c r="AC35" s="42"/>
      <c r="AD35" s="42"/>
      <c r="AE35" s="41">
        <f t="shared" si="11"/>
        <v>0</v>
      </c>
      <c r="AF35" s="42"/>
      <c r="AG35" s="42"/>
      <c r="AH35" s="41">
        <f t="shared" si="12"/>
        <v>0</v>
      </c>
      <c r="AI35" s="42"/>
      <c r="AJ35" s="42"/>
      <c r="AK35" s="41">
        <f t="shared" si="13"/>
        <v>0</v>
      </c>
      <c r="AL35" s="42"/>
      <c r="AM35" s="42"/>
      <c r="AN35" s="44"/>
    </row>
    <row r="36" spans="1:40" ht="22.9" customHeight="1">
      <c r="B36" s="39" t="s">
        <v>160</v>
      </c>
      <c r="C36" s="39">
        <v>99</v>
      </c>
      <c r="D36" s="120" t="s">
        <v>264</v>
      </c>
      <c r="E36" s="141" t="s">
        <v>343</v>
      </c>
      <c r="F36" s="41">
        <f t="shared" si="2"/>
        <v>175.76999999999998</v>
      </c>
      <c r="G36" s="41">
        <f t="shared" si="3"/>
        <v>93</v>
      </c>
      <c r="H36" s="41">
        <f t="shared" si="1"/>
        <v>93</v>
      </c>
      <c r="I36" s="42">
        <v>93</v>
      </c>
      <c r="J36" s="42"/>
      <c r="K36" s="41">
        <f t="shared" si="4"/>
        <v>0</v>
      </c>
      <c r="L36" s="42"/>
      <c r="M36" s="42"/>
      <c r="N36" s="41">
        <f t="shared" si="5"/>
        <v>0</v>
      </c>
      <c r="O36" s="42"/>
      <c r="P36" s="42"/>
      <c r="Q36" s="41">
        <f t="shared" si="15"/>
        <v>0</v>
      </c>
      <c r="R36" s="41">
        <f t="shared" si="6"/>
        <v>0</v>
      </c>
      <c r="S36" s="42"/>
      <c r="T36" s="42"/>
      <c r="U36" s="41">
        <f t="shared" si="7"/>
        <v>0</v>
      </c>
      <c r="V36" s="42"/>
      <c r="W36" s="42"/>
      <c r="X36" s="41">
        <f t="shared" si="8"/>
        <v>0</v>
      </c>
      <c r="Y36" s="42"/>
      <c r="Z36" s="42"/>
      <c r="AA36" s="41">
        <f t="shared" si="9"/>
        <v>82.77</v>
      </c>
      <c r="AB36" s="41">
        <f t="shared" si="10"/>
        <v>82.77</v>
      </c>
      <c r="AC36" s="42">
        <v>79.77</v>
      </c>
      <c r="AD36" s="42">
        <v>3</v>
      </c>
      <c r="AE36" s="41">
        <f t="shared" si="11"/>
        <v>0</v>
      </c>
      <c r="AF36" s="42"/>
      <c r="AG36" s="42"/>
      <c r="AH36" s="41">
        <f t="shared" si="12"/>
        <v>0</v>
      </c>
      <c r="AI36" s="42"/>
      <c r="AJ36" s="42"/>
      <c r="AK36" s="41">
        <f t="shared" si="13"/>
        <v>0</v>
      </c>
      <c r="AL36" s="42"/>
      <c r="AM36" s="42"/>
      <c r="AN36" s="44"/>
    </row>
    <row r="37" spans="1:40" ht="22.9" customHeight="1">
      <c r="B37" s="39" t="s">
        <v>22</v>
      </c>
      <c r="C37" s="39" t="s">
        <v>22</v>
      </c>
      <c r="D37" s="40"/>
      <c r="E37" s="141" t="s">
        <v>344</v>
      </c>
      <c r="F37" s="41">
        <f t="shared" si="2"/>
        <v>280.44</v>
      </c>
      <c r="G37" s="41">
        <f t="shared" si="3"/>
        <v>256.35000000000002</v>
      </c>
      <c r="H37" s="41">
        <f t="shared" si="1"/>
        <v>256.35000000000002</v>
      </c>
      <c r="I37" s="41">
        <f>SUM(I38:I38,I42:I43)</f>
        <v>256.35000000000002</v>
      </c>
      <c r="J37" s="41">
        <f>SUM(J38:J38,J42:J43)</f>
        <v>0</v>
      </c>
      <c r="K37" s="41">
        <f t="shared" si="4"/>
        <v>0</v>
      </c>
      <c r="L37" s="41">
        <f>SUM(L38:L38,L42:L43)</f>
        <v>0</v>
      </c>
      <c r="M37" s="41">
        <f>SUM(M38:M38,M42:M43)</f>
        <v>0</v>
      </c>
      <c r="N37" s="41">
        <f t="shared" si="5"/>
        <v>0</v>
      </c>
      <c r="O37" s="41">
        <f>SUM(O38:O38,O42:O43)</f>
        <v>0</v>
      </c>
      <c r="P37" s="41">
        <f>SUM(P38:P38,P42:P43)</f>
        <v>0</v>
      </c>
      <c r="Q37" s="41">
        <f t="shared" si="15"/>
        <v>0</v>
      </c>
      <c r="R37" s="41">
        <f t="shared" si="6"/>
        <v>0</v>
      </c>
      <c r="S37" s="41">
        <f>SUM(S38:S38,S42:S43)</f>
        <v>0</v>
      </c>
      <c r="T37" s="41">
        <f>SUM(T38:T38,T42:T43)</f>
        <v>0</v>
      </c>
      <c r="U37" s="41">
        <f t="shared" si="7"/>
        <v>0</v>
      </c>
      <c r="V37" s="41">
        <f>SUM(V38:V38,V42:V43)</f>
        <v>0</v>
      </c>
      <c r="W37" s="41">
        <f>SUM(W38:W38,W42:W43)</f>
        <v>0</v>
      </c>
      <c r="X37" s="41">
        <f t="shared" si="8"/>
        <v>0</v>
      </c>
      <c r="Y37" s="41">
        <f>SUM(Y38:Y38,Y42:Y43)</f>
        <v>0</v>
      </c>
      <c r="Z37" s="41">
        <f>SUM(Z38:Z38,Z42:Z43)</f>
        <v>0</v>
      </c>
      <c r="AA37" s="41">
        <f t="shared" si="9"/>
        <v>24.09</v>
      </c>
      <c r="AB37" s="41">
        <f t="shared" si="10"/>
        <v>24.09</v>
      </c>
      <c r="AC37" s="41">
        <f>SUM(AC38:AC38,AC42:AC43)</f>
        <v>24.09</v>
      </c>
      <c r="AD37" s="41">
        <f>SUM(AD38:AD38,AD42:AD43)</f>
        <v>0</v>
      </c>
      <c r="AE37" s="41">
        <f t="shared" si="11"/>
        <v>0</v>
      </c>
      <c r="AF37" s="41">
        <f>SUM(AF38:AF38,AF42:AF43)</f>
        <v>0</v>
      </c>
      <c r="AG37" s="41">
        <f>SUM(AG38:AG38,AG42:AG43)</f>
        <v>0</v>
      </c>
      <c r="AH37" s="41">
        <f t="shared" si="12"/>
        <v>0</v>
      </c>
      <c r="AI37" s="41">
        <f>SUM(AI38:AI38,AI42:AI43)</f>
        <v>0</v>
      </c>
      <c r="AJ37" s="41">
        <f>SUM(AJ38:AJ38,AJ42:AJ43)</f>
        <v>0</v>
      </c>
      <c r="AK37" s="41">
        <f t="shared" si="13"/>
        <v>0</v>
      </c>
      <c r="AL37" s="41">
        <f>SUM(AL38:AL38,AL42:AL43)</f>
        <v>0</v>
      </c>
      <c r="AM37" s="41">
        <f>SUM(AM38:AM38,AM42:AM43)</f>
        <v>0</v>
      </c>
      <c r="AN37" s="44"/>
    </row>
    <row r="38" spans="1:40" ht="22.9" customHeight="1">
      <c r="B38" s="39" t="s">
        <v>22</v>
      </c>
      <c r="C38" s="39" t="s">
        <v>22</v>
      </c>
      <c r="D38" s="40"/>
      <c r="E38" s="141" t="s">
        <v>345</v>
      </c>
      <c r="F38" s="41">
        <f t="shared" si="2"/>
        <v>237.73000000000002</v>
      </c>
      <c r="G38" s="41">
        <f t="shared" si="3"/>
        <v>228.4</v>
      </c>
      <c r="H38" s="41">
        <f t="shared" si="1"/>
        <v>228.4</v>
      </c>
      <c r="I38" s="41">
        <f>SUM(I39:I41)</f>
        <v>228.4</v>
      </c>
      <c r="J38" s="41">
        <f t="shared" ref="J38:AM38" si="19">SUM(J39:J41)</f>
        <v>0</v>
      </c>
      <c r="K38" s="41">
        <f t="shared" si="4"/>
        <v>0</v>
      </c>
      <c r="L38" s="41">
        <f t="shared" si="19"/>
        <v>0</v>
      </c>
      <c r="M38" s="41">
        <f t="shared" si="19"/>
        <v>0</v>
      </c>
      <c r="N38" s="41">
        <f t="shared" si="5"/>
        <v>0</v>
      </c>
      <c r="O38" s="41">
        <f t="shared" si="19"/>
        <v>0</v>
      </c>
      <c r="P38" s="41">
        <f t="shared" si="19"/>
        <v>0</v>
      </c>
      <c r="Q38" s="41">
        <f t="shared" si="15"/>
        <v>0</v>
      </c>
      <c r="R38" s="41">
        <f t="shared" si="6"/>
        <v>0</v>
      </c>
      <c r="S38" s="41">
        <f t="shared" si="19"/>
        <v>0</v>
      </c>
      <c r="T38" s="41">
        <f t="shared" si="19"/>
        <v>0</v>
      </c>
      <c r="U38" s="41">
        <f t="shared" si="7"/>
        <v>0</v>
      </c>
      <c r="V38" s="41">
        <f t="shared" si="19"/>
        <v>0</v>
      </c>
      <c r="W38" s="41">
        <f t="shared" si="19"/>
        <v>0</v>
      </c>
      <c r="X38" s="41">
        <f t="shared" si="8"/>
        <v>0</v>
      </c>
      <c r="Y38" s="41">
        <f t="shared" si="19"/>
        <v>0</v>
      </c>
      <c r="Z38" s="41">
        <f t="shared" si="19"/>
        <v>0</v>
      </c>
      <c r="AA38" s="41">
        <f t="shared" si="9"/>
        <v>9.33</v>
      </c>
      <c r="AB38" s="41">
        <f t="shared" si="10"/>
        <v>9.33</v>
      </c>
      <c r="AC38" s="41">
        <f t="shared" si="19"/>
        <v>9.33</v>
      </c>
      <c r="AD38" s="41">
        <f t="shared" si="19"/>
        <v>0</v>
      </c>
      <c r="AE38" s="41">
        <f t="shared" si="11"/>
        <v>0</v>
      </c>
      <c r="AF38" s="41">
        <f t="shared" si="19"/>
        <v>0</v>
      </c>
      <c r="AG38" s="41">
        <f t="shared" si="19"/>
        <v>0</v>
      </c>
      <c r="AH38" s="41">
        <f t="shared" si="12"/>
        <v>0</v>
      </c>
      <c r="AI38" s="41">
        <f t="shared" si="19"/>
        <v>0</v>
      </c>
      <c r="AJ38" s="41">
        <f t="shared" si="19"/>
        <v>0</v>
      </c>
      <c r="AK38" s="41">
        <f t="shared" si="13"/>
        <v>0</v>
      </c>
      <c r="AL38" s="41">
        <f t="shared" si="19"/>
        <v>0</v>
      </c>
      <c r="AM38" s="41">
        <f t="shared" si="19"/>
        <v>0</v>
      </c>
      <c r="AN38" s="44"/>
    </row>
    <row r="39" spans="1:40" ht="22.9" customHeight="1">
      <c r="A39" s="150"/>
      <c r="B39" s="39" t="s">
        <v>162</v>
      </c>
      <c r="C39" s="39" t="s">
        <v>163</v>
      </c>
      <c r="D39" s="81" t="s">
        <v>264</v>
      </c>
      <c r="E39" s="141" t="s">
        <v>346</v>
      </c>
      <c r="F39" s="41">
        <f t="shared" si="2"/>
        <v>12.7</v>
      </c>
      <c r="G39" s="41">
        <f t="shared" si="3"/>
        <v>12.7</v>
      </c>
      <c r="H39" s="41">
        <f t="shared" si="1"/>
        <v>12.7</v>
      </c>
      <c r="I39" s="115">
        <v>12.7</v>
      </c>
      <c r="J39" s="42"/>
      <c r="K39" s="41">
        <f t="shared" si="4"/>
        <v>0</v>
      </c>
      <c r="L39" s="42"/>
      <c r="M39" s="42"/>
      <c r="N39" s="41">
        <f t="shared" si="5"/>
        <v>0</v>
      </c>
      <c r="O39" s="42"/>
      <c r="P39" s="42"/>
      <c r="Q39" s="41">
        <f t="shared" si="15"/>
        <v>0</v>
      </c>
      <c r="R39" s="41">
        <f t="shared" si="6"/>
        <v>0</v>
      </c>
      <c r="S39" s="42"/>
      <c r="T39" s="42"/>
      <c r="U39" s="41">
        <f t="shared" si="7"/>
        <v>0</v>
      </c>
      <c r="V39" s="42"/>
      <c r="W39" s="42"/>
      <c r="X39" s="41">
        <f t="shared" si="8"/>
        <v>0</v>
      </c>
      <c r="Y39" s="42"/>
      <c r="Z39" s="42"/>
      <c r="AA39" s="41">
        <f t="shared" si="9"/>
        <v>0</v>
      </c>
      <c r="AB39" s="41">
        <f t="shared" si="10"/>
        <v>0</v>
      </c>
      <c r="AC39" s="42"/>
      <c r="AD39" s="42"/>
      <c r="AE39" s="41">
        <f t="shared" si="11"/>
        <v>0</v>
      </c>
      <c r="AF39" s="42"/>
      <c r="AG39" s="42"/>
      <c r="AH39" s="41">
        <f t="shared" si="12"/>
        <v>0</v>
      </c>
      <c r="AI39" s="42"/>
      <c r="AJ39" s="42"/>
      <c r="AK39" s="41">
        <f t="shared" si="13"/>
        <v>0</v>
      </c>
      <c r="AL39" s="42"/>
      <c r="AM39" s="42"/>
      <c r="AN39" s="44"/>
    </row>
    <row r="40" spans="1:40" ht="22.9" customHeight="1">
      <c r="A40" s="150"/>
      <c r="B40" s="39" t="s">
        <v>162</v>
      </c>
      <c r="C40" s="39" t="s">
        <v>163</v>
      </c>
      <c r="D40" s="82" t="s">
        <v>264</v>
      </c>
      <c r="E40" s="141" t="s">
        <v>347</v>
      </c>
      <c r="F40" s="41">
        <f t="shared" si="2"/>
        <v>27.38</v>
      </c>
      <c r="G40" s="41">
        <f t="shared" si="3"/>
        <v>18.079999999999998</v>
      </c>
      <c r="H40" s="41">
        <f t="shared" si="1"/>
        <v>18.079999999999998</v>
      </c>
      <c r="I40" s="115">
        <v>18.079999999999998</v>
      </c>
      <c r="J40" s="42"/>
      <c r="K40" s="41">
        <f t="shared" si="4"/>
        <v>0</v>
      </c>
      <c r="L40" s="42"/>
      <c r="M40" s="42"/>
      <c r="N40" s="41">
        <f t="shared" si="5"/>
        <v>0</v>
      </c>
      <c r="O40" s="42"/>
      <c r="P40" s="42"/>
      <c r="Q40" s="41">
        <f t="shared" si="15"/>
        <v>0</v>
      </c>
      <c r="R40" s="41">
        <f t="shared" si="6"/>
        <v>0</v>
      </c>
      <c r="S40" s="42"/>
      <c r="T40" s="42"/>
      <c r="U40" s="41">
        <f t="shared" si="7"/>
        <v>0</v>
      </c>
      <c r="V40" s="42"/>
      <c r="W40" s="42"/>
      <c r="X40" s="41">
        <f t="shared" si="8"/>
        <v>0</v>
      </c>
      <c r="Y40" s="42"/>
      <c r="Z40" s="42"/>
      <c r="AA40" s="41">
        <f t="shared" si="9"/>
        <v>9.3000000000000007</v>
      </c>
      <c r="AB40" s="41">
        <f t="shared" si="10"/>
        <v>9.3000000000000007</v>
      </c>
      <c r="AC40" s="42">
        <v>9.3000000000000007</v>
      </c>
      <c r="AD40" s="42"/>
      <c r="AE40" s="41">
        <f t="shared" si="11"/>
        <v>0</v>
      </c>
      <c r="AF40" s="42"/>
      <c r="AG40" s="42"/>
      <c r="AH40" s="41">
        <f t="shared" si="12"/>
        <v>0</v>
      </c>
      <c r="AI40" s="42"/>
      <c r="AJ40" s="42"/>
      <c r="AK40" s="41">
        <f t="shared" si="13"/>
        <v>0</v>
      </c>
      <c r="AL40" s="42"/>
      <c r="AM40" s="42"/>
      <c r="AN40" s="44"/>
    </row>
    <row r="41" spans="1:40" ht="22.9" customHeight="1">
      <c r="A41" s="150"/>
      <c r="B41" s="39" t="s">
        <v>162</v>
      </c>
      <c r="C41" s="39" t="s">
        <v>163</v>
      </c>
      <c r="D41" s="83" t="s">
        <v>264</v>
      </c>
      <c r="E41" s="141" t="s">
        <v>348</v>
      </c>
      <c r="F41" s="41">
        <f t="shared" si="2"/>
        <v>197.65</v>
      </c>
      <c r="G41" s="41">
        <f t="shared" si="3"/>
        <v>197.62</v>
      </c>
      <c r="H41" s="41">
        <f t="shared" si="1"/>
        <v>197.62</v>
      </c>
      <c r="I41" s="119">
        <v>197.62</v>
      </c>
      <c r="J41" s="117"/>
      <c r="K41" s="41">
        <f t="shared" si="4"/>
        <v>0</v>
      </c>
      <c r="L41" s="42"/>
      <c r="M41" s="42"/>
      <c r="N41" s="41">
        <f t="shared" si="5"/>
        <v>0</v>
      </c>
      <c r="O41" s="42"/>
      <c r="P41" s="42"/>
      <c r="Q41" s="41">
        <f t="shared" si="15"/>
        <v>0</v>
      </c>
      <c r="R41" s="41">
        <f t="shared" si="6"/>
        <v>0</v>
      </c>
      <c r="S41" s="42"/>
      <c r="T41" s="42"/>
      <c r="U41" s="41">
        <f t="shared" si="7"/>
        <v>0</v>
      </c>
      <c r="V41" s="42"/>
      <c r="W41" s="42"/>
      <c r="X41" s="41">
        <f t="shared" si="8"/>
        <v>0</v>
      </c>
      <c r="Y41" s="42"/>
      <c r="Z41" s="42"/>
      <c r="AA41" s="41">
        <f t="shared" si="9"/>
        <v>0.03</v>
      </c>
      <c r="AB41" s="41">
        <f t="shared" si="10"/>
        <v>0.03</v>
      </c>
      <c r="AC41" s="42">
        <v>0.03</v>
      </c>
      <c r="AD41" s="42"/>
      <c r="AE41" s="41">
        <f t="shared" si="11"/>
        <v>0</v>
      </c>
      <c r="AF41" s="42"/>
      <c r="AG41" s="42"/>
      <c r="AH41" s="41">
        <f t="shared" si="12"/>
        <v>0</v>
      </c>
      <c r="AI41" s="42"/>
      <c r="AJ41" s="42"/>
      <c r="AK41" s="41">
        <f t="shared" si="13"/>
        <v>0</v>
      </c>
      <c r="AL41" s="42"/>
      <c r="AM41" s="42"/>
      <c r="AN41" s="44"/>
    </row>
    <row r="42" spans="1:40" ht="22.9" customHeight="1">
      <c r="B42" s="39" t="s">
        <v>22</v>
      </c>
      <c r="C42" s="39" t="s">
        <v>22</v>
      </c>
      <c r="D42" s="40"/>
      <c r="E42" s="141" t="s">
        <v>349</v>
      </c>
      <c r="F42" s="41">
        <f t="shared" si="2"/>
        <v>0.04</v>
      </c>
      <c r="G42" s="41">
        <f t="shared" si="3"/>
        <v>0.04</v>
      </c>
      <c r="H42" s="41">
        <f t="shared" si="1"/>
        <v>0.04</v>
      </c>
      <c r="I42" s="115">
        <v>0.04</v>
      </c>
      <c r="J42" s="42"/>
      <c r="K42" s="41">
        <f t="shared" si="4"/>
        <v>0</v>
      </c>
      <c r="L42" s="42"/>
      <c r="M42" s="42"/>
      <c r="N42" s="41">
        <f t="shared" si="5"/>
        <v>0</v>
      </c>
      <c r="O42" s="42"/>
      <c r="P42" s="42"/>
      <c r="Q42" s="41">
        <f t="shared" si="15"/>
        <v>0</v>
      </c>
      <c r="R42" s="41">
        <f t="shared" si="6"/>
        <v>0</v>
      </c>
      <c r="S42" s="42"/>
      <c r="T42" s="42"/>
      <c r="U42" s="41">
        <f t="shared" si="7"/>
        <v>0</v>
      </c>
      <c r="V42" s="42"/>
      <c r="W42" s="42"/>
      <c r="X42" s="41">
        <f t="shared" si="8"/>
        <v>0</v>
      </c>
      <c r="Y42" s="42"/>
      <c r="Z42" s="42"/>
      <c r="AA42" s="41">
        <f t="shared" si="9"/>
        <v>0</v>
      </c>
      <c r="AB42" s="41">
        <f t="shared" si="10"/>
        <v>0</v>
      </c>
      <c r="AC42" s="42"/>
      <c r="AD42" s="42"/>
      <c r="AE42" s="41">
        <f t="shared" si="11"/>
        <v>0</v>
      </c>
      <c r="AF42" s="42"/>
      <c r="AG42" s="42"/>
      <c r="AH42" s="41">
        <f t="shared" si="12"/>
        <v>0</v>
      </c>
      <c r="AI42" s="42"/>
      <c r="AJ42" s="42"/>
      <c r="AK42" s="41">
        <f t="shared" si="13"/>
        <v>0</v>
      </c>
      <c r="AL42" s="42"/>
      <c r="AM42" s="42"/>
      <c r="AN42" s="44"/>
    </row>
    <row r="43" spans="1:40" ht="22.9" customHeight="1">
      <c r="B43" s="39">
        <v>303</v>
      </c>
      <c r="C43" s="39">
        <v>99</v>
      </c>
      <c r="D43" s="120" t="s">
        <v>264</v>
      </c>
      <c r="E43" s="141" t="s">
        <v>350</v>
      </c>
      <c r="F43" s="41">
        <f t="shared" si="2"/>
        <v>42.67</v>
      </c>
      <c r="G43" s="41">
        <f t="shared" si="3"/>
        <v>27.91</v>
      </c>
      <c r="H43" s="41">
        <f t="shared" si="1"/>
        <v>27.91</v>
      </c>
      <c r="I43" s="119">
        <v>27.91</v>
      </c>
      <c r="J43" s="116"/>
      <c r="K43" s="41">
        <f t="shared" si="4"/>
        <v>0</v>
      </c>
      <c r="L43" s="42"/>
      <c r="M43" s="42"/>
      <c r="N43" s="41">
        <f t="shared" si="5"/>
        <v>0</v>
      </c>
      <c r="O43" s="42"/>
      <c r="P43" s="42"/>
      <c r="Q43" s="41">
        <f t="shared" si="15"/>
        <v>0</v>
      </c>
      <c r="R43" s="41">
        <f t="shared" si="6"/>
        <v>0</v>
      </c>
      <c r="S43" s="42"/>
      <c r="T43" s="42"/>
      <c r="U43" s="41">
        <f t="shared" si="7"/>
        <v>0</v>
      </c>
      <c r="V43" s="42"/>
      <c r="W43" s="42"/>
      <c r="X43" s="41">
        <f t="shared" si="8"/>
        <v>0</v>
      </c>
      <c r="Y43" s="42"/>
      <c r="Z43" s="42"/>
      <c r="AA43" s="41">
        <f t="shared" si="9"/>
        <v>14.76</v>
      </c>
      <c r="AB43" s="41">
        <f t="shared" si="10"/>
        <v>14.76</v>
      </c>
      <c r="AC43" s="42">
        <v>14.76</v>
      </c>
      <c r="AD43" s="42"/>
      <c r="AE43" s="41">
        <f t="shared" si="11"/>
        <v>0</v>
      </c>
      <c r="AF43" s="42"/>
      <c r="AG43" s="42"/>
      <c r="AH43" s="41">
        <f t="shared" si="12"/>
        <v>0</v>
      </c>
      <c r="AI43" s="42"/>
      <c r="AJ43" s="42"/>
      <c r="AK43" s="41">
        <f t="shared" si="13"/>
        <v>0</v>
      </c>
      <c r="AL43" s="42"/>
      <c r="AM43" s="42"/>
      <c r="AN43" s="44"/>
    </row>
    <row r="44" spans="1:40" ht="22.9" customHeight="1">
      <c r="B44" s="39"/>
      <c r="C44" s="39"/>
      <c r="D44" s="40"/>
      <c r="E44" s="141" t="s">
        <v>311</v>
      </c>
      <c r="F44" s="41">
        <f>G44+Q44+AA44</f>
        <v>154.29</v>
      </c>
      <c r="G44" s="41">
        <f>H44+K44+N44</f>
        <v>33</v>
      </c>
      <c r="H44" s="41">
        <f t="shared" si="1"/>
        <v>33</v>
      </c>
      <c r="I44" s="119">
        <f>I45+I46+I47</f>
        <v>33</v>
      </c>
      <c r="J44" s="119"/>
      <c r="K44" s="41"/>
      <c r="L44" s="42"/>
      <c r="M44" s="42"/>
      <c r="N44" s="41"/>
      <c r="O44" s="42"/>
      <c r="P44" s="42"/>
      <c r="Q44" s="41"/>
      <c r="R44" s="41"/>
      <c r="S44" s="42"/>
      <c r="T44" s="42"/>
      <c r="U44" s="41"/>
      <c r="V44" s="42"/>
      <c r="W44" s="42"/>
      <c r="X44" s="41"/>
      <c r="Y44" s="42"/>
      <c r="Z44" s="42"/>
      <c r="AA44" s="41">
        <f t="shared" si="9"/>
        <v>121.28999999999999</v>
      </c>
      <c r="AB44" s="41">
        <f t="shared" si="10"/>
        <v>121.28999999999999</v>
      </c>
      <c r="AC44" s="42">
        <f>AC45+AC46+AC47</f>
        <v>8.19</v>
      </c>
      <c r="AD44" s="42">
        <f>AD45+AD46+AD47</f>
        <v>113.1</v>
      </c>
      <c r="AE44" s="41"/>
      <c r="AF44" s="42"/>
      <c r="AG44" s="42"/>
      <c r="AH44" s="41"/>
      <c r="AI44" s="42"/>
      <c r="AJ44" s="42"/>
      <c r="AK44" s="41"/>
      <c r="AL44" s="42"/>
      <c r="AM44" s="42"/>
      <c r="AN44" s="44"/>
    </row>
    <row r="45" spans="1:40" ht="22.9" customHeight="1">
      <c r="B45" s="39">
        <v>310</v>
      </c>
      <c r="C45" s="39">
        <v>99</v>
      </c>
      <c r="D45" s="120" t="s">
        <v>264</v>
      </c>
      <c r="E45" s="141" t="s">
        <v>351</v>
      </c>
      <c r="F45" s="41">
        <f t="shared" si="2"/>
        <v>91.28</v>
      </c>
      <c r="G45" s="41">
        <f t="shared" si="3"/>
        <v>0</v>
      </c>
      <c r="H45" s="41">
        <f t="shared" si="1"/>
        <v>0</v>
      </c>
      <c r="I45" s="119"/>
      <c r="J45" s="119"/>
      <c r="K45" s="41"/>
      <c r="L45" s="42"/>
      <c r="M45" s="42"/>
      <c r="N45" s="41"/>
      <c r="O45" s="42"/>
      <c r="P45" s="42"/>
      <c r="Q45" s="41"/>
      <c r="R45" s="41"/>
      <c r="S45" s="42"/>
      <c r="T45" s="42"/>
      <c r="U45" s="41"/>
      <c r="V45" s="42"/>
      <c r="W45" s="42"/>
      <c r="X45" s="41"/>
      <c r="Y45" s="42"/>
      <c r="Z45" s="42"/>
      <c r="AA45" s="41">
        <f t="shared" si="9"/>
        <v>91.28</v>
      </c>
      <c r="AB45" s="41">
        <f t="shared" si="10"/>
        <v>91.28</v>
      </c>
      <c r="AC45" s="42"/>
      <c r="AD45" s="42">
        <v>91.28</v>
      </c>
      <c r="AE45" s="41"/>
      <c r="AF45" s="42"/>
      <c r="AG45" s="42"/>
      <c r="AH45" s="41"/>
      <c r="AI45" s="42"/>
      <c r="AJ45" s="42"/>
      <c r="AK45" s="41"/>
      <c r="AL45" s="42"/>
      <c r="AM45" s="42"/>
      <c r="AN45" s="44"/>
    </row>
    <row r="46" spans="1:40" ht="22.9" customHeight="1">
      <c r="B46" s="126">
        <v>312</v>
      </c>
      <c r="C46" s="123" t="s">
        <v>309</v>
      </c>
      <c r="D46" s="120" t="s">
        <v>264</v>
      </c>
      <c r="E46" s="141" t="s">
        <v>310</v>
      </c>
      <c r="F46" s="41">
        <f t="shared" si="2"/>
        <v>21.82</v>
      </c>
      <c r="G46" s="41">
        <f t="shared" si="3"/>
        <v>0</v>
      </c>
      <c r="H46" s="41">
        <f t="shared" si="1"/>
        <v>0</v>
      </c>
      <c r="I46" s="119"/>
      <c r="J46" s="119"/>
      <c r="K46" s="41"/>
      <c r="L46" s="42"/>
      <c r="M46" s="42"/>
      <c r="N46" s="41"/>
      <c r="O46" s="42"/>
      <c r="P46" s="42"/>
      <c r="Q46" s="41"/>
      <c r="R46" s="41"/>
      <c r="S46" s="42"/>
      <c r="T46" s="42"/>
      <c r="U46" s="41"/>
      <c r="V46" s="42"/>
      <c r="W46" s="42"/>
      <c r="X46" s="41"/>
      <c r="Y46" s="42"/>
      <c r="Z46" s="42"/>
      <c r="AA46" s="41">
        <f t="shared" si="9"/>
        <v>21.82</v>
      </c>
      <c r="AB46" s="41">
        <f t="shared" si="10"/>
        <v>21.82</v>
      </c>
      <c r="AC46" s="42"/>
      <c r="AD46" s="42">
        <v>21.82</v>
      </c>
      <c r="AE46" s="41"/>
      <c r="AF46" s="42"/>
      <c r="AG46" s="42"/>
      <c r="AH46" s="41"/>
      <c r="AI46" s="42"/>
      <c r="AJ46" s="42"/>
      <c r="AK46" s="41"/>
      <c r="AL46" s="42"/>
      <c r="AM46" s="42"/>
      <c r="AN46" s="44"/>
    </row>
    <row r="47" spans="1:40" ht="22.9" customHeight="1">
      <c r="A47" s="5"/>
      <c r="B47" s="123" t="s">
        <v>307</v>
      </c>
      <c r="C47" s="123" t="s">
        <v>308</v>
      </c>
      <c r="D47" s="120" t="s">
        <v>264</v>
      </c>
      <c r="E47" s="141" t="s">
        <v>352</v>
      </c>
      <c r="F47" s="41">
        <f t="shared" si="2"/>
        <v>41.19</v>
      </c>
      <c r="G47" s="41">
        <f t="shared" si="3"/>
        <v>33</v>
      </c>
      <c r="H47" s="41">
        <f t="shared" si="1"/>
        <v>33</v>
      </c>
      <c r="I47" s="42">
        <v>33</v>
      </c>
      <c r="J47" s="42"/>
      <c r="K47" s="41">
        <f t="shared" si="4"/>
        <v>0</v>
      </c>
      <c r="L47" s="42"/>
      <c r="M47" s="42"/>
      <c r="N47" s="41">
        <f t="shared" si="5"/>
        <v>0</v>
      </c>
      <c r="O47" s="42"/>
      <c r="P47" s="42"/>
      <c r="Q47" s="41">
        <f t="shared" si="15"/>
        <v>0</v>
      </c>
      <c r="R47" s="41">
        <f t="shared" si="6"/>
        <v>0</v>
      </c>
      <c r="S47" s="42"/>
      <c r="T47" s="42"/>
      <c r="U47" s="41">
        <f t="shared" si="7"/>
        <v>0</v>
      </c>
      <c r="V47" s="42"/>
      <c r="W47" s="42"/>
      <c r="X47" s="41">
        <f t="shared" si="8"/>
        <v>0</v>
      </c>
      <c r="Y47" s="42"/>
      <c r="Z47" s="42"/>
      <c r="AA47" s="41">
        <f t="shared" si="9"/>
        <v>8.19</v>
      </c>
      <c r="AB47" s="41">
        <f t="shared" si="10"/>
        <v>8.19</v>
      </c>
      <c r="AC47" s="42">
        <v>8.19</v>
      </c>
      <c r="AD47" s="42"/>
      <c r="AE47" s="41">
        <f t="shared" si="11"/>
        <v>0</v>
      </c>
      <c r="AF47" s="42"/>
      <c r="AG47" s="42"/>
      <c r="AH47" s="41">
        <f t="shared" si="12"/>
        <v>0</v>
      </c>
      <c r="AI47" s="42"/>
      <c r="AJ47" s="42"/>
      <c r="AK47" s="41">
        <f t="shared" si="13"/>
        <v>0</v>
      </c>
      <c r="AL47" s="42"/>
      <c r="AM47" s="42"/>
      <c r="AN47" s="44"/>
    </row>
    <row r="48" spans="1:40" ht="9.75" customHeight="1">
      <c r="A48" s="18"/>
      <c r="B48" s="18"/>
      <c r="C48" s="18"/>
      <c r="D48" s="43"/>
      <c r="E48" s="144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41"/>
      <c r="AL48" s="18"/>
      <c r="AM48" s="18"/>
      <c r="AN48" s="45"/>
    </row>
  </sheetData>
  <mergeCells count="27">
    <mergeCell ref="AK5:AM5"/>
    <mergeCell ref="G5:G6"/>
    <mergeCell ref="Q5:Q6"/>
    <mergeCell ref="AA5:AA6"/>
    <mergeCell ref="U5:W5"/>
    <mergeCell ref="X5:Z5"/>
    <mergeCell ref="AB5:AD5"/>
    <mergeCell ref="AE5:AG5"/>
    <mergeCell ref="AH5:AJ5"/>
    <mergeCell ref="H5:J5"/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  <mergeCell ref="A19:A20"/>
    <mergeCell ref="A39:A41"/>
    <mergeCell ref="D5:D6"/>
    <mergeCell ref="E5:E6"/>
    <mergeCell ref="F4:F6"/>
    <mergeCell ref="B5:C5"/>
  </mergeCells>
  <phoneticPr fontId="18" type="noConversion"/>
  <pageMargins left="0.74803149606299213" right="0.74803149606299213" top="0.27559055118110237" bottom="0.27559055118110237" header="0.19685039370078741" footer="0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pane ySplit="6" topLeftCell="A7" activePane="bottomLeft" state="frozen"/>
      <selection pane="bottomLeft" activeCell="M15" sqref="M15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1"/>
      <c r="B1" s="159"/>
      <c r="C1" s="159"/>
      <c r="D1" s="159"/>
      <c r="E1" s="27"/>
      <c r="F1" s="27"/>
      <c r="G1" s="163" t="s">
        <v>164</v>
      </c>
      <c r="H1" s="163"/>
      <c r="I1" s="163"/>
      <c r="J1" s="23"/>
    </row>
    <row r="2" spans="1:10" ht="22.9" customHeight="1">
      <c r="A2" s="1"/>
      <c r="B2" s="151" t="s">
        <v>165</v>
      </c>
      <c r="C2" s="151"/>
      <c r="D2" s="151"/>
      <c r="E2" s="151"/>
      <c r="F2" s="151"/>
      <c r="G2" s="151"/>
      <c r="H2" s="151"/>
      <c r="I2" s="151"/>
      <c r="J2" s="23" t="s">
        <v>2</v>
      </c>
    </row>
    <row r="3" spans="1:10" ht="19.5" customHeight="1">
      <c r="A3" s="3"/>
      <c r="B3" s="152" t="s">
        <v>4</v>
      </c>
      <c r="C3" s="152"/>
      <c r="D3" s="152"/>
      <c r="E3" s="152"/>
      <c r="F3" s="152"/>
      <c r="G3" s="3"/>
      <c r="H3" s="46"/>
      <c r="I3" s="34" t="s">
        <v>5</v>
      </c>
      <c r="J3" s="23"/>
    </row>
    <row r="4" spans="1:10" ht="24.4" customHeight="1">
      <c r="A4" s="36"/>
      <c r="B4" s="158" t="s">
        <v>8</v>
      </c>
      <c r="C4" s="158"/>
      <c r="D4" s="158"/>
      <c r="E4" s="158"/>
      <c r="F4" s="158"/>
      <c r="G4" s="158" t="s">
        <v>58</v>
      </c>
      <c r="H4" s="153" t="s">
        <v>149</v>
      </c>
      <c r="I4" s="153" t="s">
        <v>151</v>
      </c>
      <c r="J4" s="44"/>
    </row>
    <row r="5" spans="1:10" ht="24.4" customHeight="1">
      <c r="A5" s="36"/>
      <c r="B5" s="158" t="s">
        <v>78</v>
      </c>
      <c r="C5" s="158"/>
      <c r="D5" s="158"/>
      <c r="E5" s="158" t="s">
        <v>69</v>
      </c>
      <c r="F5" s="158" t="s">
        <v>70</v>
      </c>
      <c r="G5" s="158"/>
      <c r="H5" s="153"/>
      <c r="I5" s="153"/>
      <c r="J5" s="44"/>
    </row>
    <row r="6" spans="1:10" ht="24.4" customHeight="1">
      <c r="A6" s="7"/>
      <c r="B6" s="6" t="s">
        <v>79</v>
      </c>
      <c r="C6" s="6" t="s">
        <v>80</v>
      </c>
      <c r="D6" s="6" t="s">
        <v>81</v>
      </c>
      <c r="E6" s="158"/>
      <c r="F6" s="158"/>
      <c r="G6" s="158"/>
      <c r="H6" s="153"/>
      <c r="I6" s="153"/>
      <c r="J6" s="24"/>
    </row>
    <row r="7" spans="1:10" ht="22.9" customHeight="1">
      <c r="A7" s="8"/>
      <c r="B7" s="9"/>
      <c r="C7" s="9"/>
      <c r="D7" s="9"/>
      <c r="E7" s="9"/>
      <c r="F7" s="9" t="s">
        <v>71</v>
      </c>
      <c r="G7" s="29">
        <f t="shared" ref="G7:I8" si="0">G8</f>
        <v>1518.2399999999998</v>
      </c>
      <c r="H7" s="29">
        <f t="shared" si="0"/>
        <v>1254.75</v>
      </c>
      <c r="I7" s="29">
        <f t="shared" si="0"/>
        <v>263.49</v>
      </c>
      <c r="J7" s="25"/>
    </row>
    <row r="8" spans="1:10" ht="22.9" customHeight="1">
      <c r="A8" s="7"/>
      <c r="B8" s="12"/>
      <c r="C8" s="12"/>
      <c r="D8" s="12"/>
      <c r="E8" s="12"/>
      <c r="F8" s="12" t="s">
        <v>22</v>
      </c>
      <c r="G8" s="15">
        <f t="shared" si="0"/>
        <v>1518.2399999999998</v>
      </c>
      <c r="H8" s="15">
        <f t="shared" si="0"/>
        <v>1254.75</v>
      </c>
      <c r="I8" s="15">
        <f t="shared" si="0"/>
        <v>263.49</v>
      </c>
      <c r="J8" s="23"/>
    </row>
    <row r="9" spans="1:10" ht="22.9" customHeight="1">
      <c r="A9" s="7"/>
      <c r="B9" s="12"/>
      <c r="C9" s="12"/>
      <c r="D9" s="12"/>
      <c r="E9" s="84"/>
      <c r="F9" s="70" t="s">
        <v>263</v>
      </c>
      <c r="G9" s="15">
        <f>SUM(G10:G26)</f>
        <v>1518.2399999999998</v>
      </c>
      <c r="H9" s="15">
        <f>SUM(H10:H26)</f>
        <v>1254.75</v>
      </c>
      <c r="I9" s="15">
        <f>SUM(I10:I26)</f>
        <v>263.49</v>
      </c>
      <c r="J9" s="23"/>
    </row>
    <row r="10" spans="1:10" ht="22.9" customHeight="1">
      <c r="A10" s="124"/>
      <c r="B10" s="130" t="s">
        <v>296</v>
      </c>
      <c r="C10" s="130" t="s">
        <v>312</v>
      </c>
      <c r="D10" s="130" t="s">
        <v>313</v>
      </c>
      <c r="E10" s="131" t="s">
        <v>294</v>
      </c>
      <c r="F10" s="120" t="s">
        <v>315</v>
      </c>
      <c r="G10" s="15">
        <f>H10+I10</f>
        <v>623.69999999999993</v>
      </c>
      <c r="H10" s="121">
        <v>582.02</v>
      </c>
      <c r="I10" s="17">
        <v>41.68</v>
      </c>
      <c r="J10" s="23"/>
    </row>
    <row r="11" spans="1:10" ht="22.9" customHeight="1">
      <c r="A11" s="157"/>
      <c r="B11" s="97" t="s">
        <v>82</v>
      </c>
      <c r="C11" s="97" t="s">
        <v>83</v>
      </c>
      <c r="D11" s="131" t="s">
        <v>284</v>
      </c>
      <c r="E11" s="97" t="s">
        <v>267</v>
      </c>
      <c r="F11" s="120" t="s">
        <v>314</v>
      </c>
      <c r="G11" s="15">
        <f>H11+I11</f>
        <v>1.5</v>
      </c>
      <c r="H11" s="95"/>
      <c r="I11" s="17">
        <v>1.5</v>
      </c>
      <c r="J11" s="24"/>
    </row>
    <row r="12" spans="1:10" ht="22.9" customHeight="1">
      <c r="A12" s="157"/>
      <c r="B12" s="97" t="s">
        <v>82</v>
      </c>
      <c r="C12" s="97" t="s">
        <v>265</v>
      </c>
      <c r="D12" s="97" t="s">
        <v>84</v>
      </c>
      <c r="E12" s="97" t="s">
        <v>267</v>
      </c>
      <c r="F12" s="97" t="s">
        <v>85</v>
      </c>
      <c r="G12" s="15">
        <f t="shared" ref="G12:G26" si="1">H12+I12</f>
        <v>1.5</v>
      </c>
      <c r="H12" s="95">
        <v>1.5</v>
      </c>
      <c r="I12" s="17"/>
      <c r="J12" s="24"/>
    </row>
    <row r="13" spans="1:10" ht="22.9" customHeight="1">
      <c r="A13" s="157"/>
      <c r="B13" s="97" t="s">
        <v>82</v>
      </c>
      <c r="C13" s="97" t="s">
        <v>87</v>
      </c>
      <c r="D13" s="97" t="s">
        <v>88</v>
      </c>
      <c r="E13" s="97" t="s">
        <v>267</v>
      </c>
      <c r="F13" s="97" t="s">
        <v>89</v>
      </c>
      <c r="G13" s="15">
        <f t="shared" si="1"/>
        <v>15.27</v>
      </c>
      <c r="H13" s="95">
        <v>15.27</v>
      </c>
      <c r="I13" s="17"/>
      <c r="J13" s="24"/>
    </row>
    <row r="14" spans="1:10" ht="22.9" customHeight="1">
      <c r="A14" s="157"/>
      <c r="B14" s="97" t="s">
        <v>82</v>
      </c>
      <c r="C14" s="97" t="s">
        <v>90</v>
      </c>
      <c r="D14" s="97" t="s">
        <v>91</v>
      </c>
      <c r="E14" s="97" t="s">
        <v>267</v>
      </c>
      <c r="F14" s="97" t="s">
        <v>92</v>
      </c>
      <c r="G14" s="15">
        <f t="shared" si="1"/>
        <v>11</v>
      </c>
      <c r="H14" s="95">
        <v>11</v>
      </c>
      <c r="I14" s="17"/>
      <c r="J14" s="24"/>
    </row>
    <row r="15" spans="1:10" ht="22.9" customHeight="1">
      <c r="A15" s="157"/>
      <c r="B15" s="97" t="s">
        <v>93</v>
      </c>
      <c r="C15" s="97" t="s">
        <v>94</v>
      </c>
      <c r="D15" s="97" t="s">
        <v>94</v>
      </c>
      <c r="E15" s="97" t="s">
        <v>267</v>
      </c>
      <c r="F15" s="97" t="s">
        <v>95</v>
      </c>
      <c r="G15" s="15">
        <f t="shared" si="1"/>
        <v>84.24</v>
      </c>
      <c r="H15" s="95">
        <v>84.24</v>
      </c>
      <c r="I15" s="17"/>
      <c r="J15" s="24"/>
    </row>
    <row r="16" spans="1:10" ht="22.9" customHeight="1">
      <c r="A16" s="157"/>
      <c r="B16" s="131" t="s">
        <v>299</v>
      </c>
      <c r="C16" s="131" t="s">
        <v>300</v>
      </c>
      <c r="D16" s="131" t="s">
        <v>301</v>
      </c>
      <c r="E16" s="131" t="s">
        <v>294</v>
      </c>
      <c r="F16" s="120" t="s">
        <v>282</v>
      </c>
      <c r="G16" s="15">
        <f t="shared" si="1"/>
        <v>21.82</v>
      </c>
      <c r="H16" s="121"/>
      <c r="I16" s="17">
        <v>21.82</v>
      </c>
      <c r="J16" s="24"/>
    </row>
    <row r="17" spans="1:10" ht="22.9" customHeight="1">
      <c r="A17" s="157"/>
      <c r="B17" s="97" t="s">
        <v>96</v>
      </c>
      <c r="C17" s="97" t="s">
        <v>97</v>
      </c>
      <c r="D17" s="97" t="s">
        <v>84</v>
      </c>
      <c r="E17" s="97" t="s">
        <v>267</v>
      </c>
      <c r="F17" s="97" t="s">
        <v>98</v>
      </c>
      <c r="G17" s="15">
        <f t="shared" si="1"/>
        <v>42.13</v>
      </c>
      <c r="H17" s="95">
        <v>42.13</v>
      </c>
      <c r="I17" s="17"/>
      <c r="J17" s="24"/>
    </row>
    <row r="18" spans="1:10" ht="22.9" customHeight="1">
      <c r="A18" s="157"/>
      <c r="B18" s="97" t="s">
        <v>96</v>
      </c>
      <c r="C18" s="97" t="s">
        <v>99</v>
      </c>
      <c r="D18" s="97" t="s">
        <v>84</v>
      </c>
      <c r="E18" s="97" t="s">
        <v>267</v>
      </c>
      <c r="F18" s="97" t="s">
        <v>100</v>
      </c>
      <c r="G18" s="15">
        <f t="shared" si="1"/>
        <v>2.67</v>
      </c>
      <c r="H18" s="95">
        <v>2.64</v>
      </c>
      <c r="I18" s="17">
        <v>0.03</v>
      </c>
      <c r="J18" s="24"/>
    </row>
    <row r="19" spans="1:10" ht="22.9" customHeight="1">
      <c r="A19" s="157"/>
      <c r="B19" s="131" t="s">
        <v>303</v>
      </c>
      <c r="C19" s="131" t="s">
        <v>283</v>
      </c>
      <c r="D19" s="131" t="s">
        <v>284</v>
      </c>
      <c r="E19" s="131" t="s">
        <v>294</v>
      </c>
      <c r="F19" s="120" t="s">
        <v>285</v>
      </c>
      <c r="G19" s="15">
        <f t="shared" si="1"/>
        <v>31</v>
      </c>
      <c r="H19" s="121"/>
      <c r="I19" s="17">
        <v>31</v>
      </c>
      <c r="J19" s="24"/>
    </row>
    <row r="20" spans="1:10" ht="22.9" customHeight="1">
      <c r="A20" s="157"/>
      <c r="B20" s="131" t="s">
        <v>286</v>
      </c>
      <c r="C20" s="131" t="s">
        <v>283</v>
      </c>
      <c r="D20" s="131" t="s">
        <v>283</v>
      </c>
      <c r="E20" s="131" t="s">
        <v>294</v>
      </c>
      <c r="F20" s="120" t="s">
        <v>287</v>
      </c>
      <c r="G20" s="15">
        <f t="shared" si="1"/>
        <v>60.28</v>
      </c>
      <c r="H20" s="121"/>
      <c r="I20" s="17">
        <v>60.28</v>
      </c>
      <c r="J20" s="24"/>
    </row>
    <row r="21" spans="1:10" ht="22.9" customHeight="1">
      <c r="A21" s="157"/>
      <c r="B21" s="97" t="s">
        <v>101</v>
      </c>
      <c r="C21" s="97" t="s">
        <v>84</v>
      </c>
      <c r="D21" s="97" t="s">
        <v>266</v>
      </c>
      <c r="E21" s="97" t="s">
        <v>267</v>
      </c>
      <c r="F21" s="97" t="s">
        <v>86</v>
      </c>
      <c r="G21" s="15">
        <f t="shared" si="1"/>
        <v>117.84</v>
      </c>
      <c r="H21" s="95">
        <v>114.84</v>
      </c>
      <c r="I21" s="17">
        <v>3</v>
      </c>
      <c r="J21" s="24"/>
    </row>
    <row r="22" spans="1:10" ht="22.9" customHeight="1">
      <c r="A22" s="157"/>
      <c r="B22" s="131" t="s">
        <v>289</v>
      </c>
      <c r="C22" s="131" t="s">
        <v>292</v>
      </c>
      <c r="D22" s="131" t="s">
        <v>293</v>
      </c>
      <c r="E22" s="131" t="s">
        <v>294</v>
      </c>
      <c r="F22" s="120" t="s">
        <v>306</v>
      </c>
      <c r="G22" s="15">
        <f t="shared" si="1"/>
        <v>3.4</v>
      </c>
      <c r="H22" s="121"/>
      <c r="I22" s="17">
        <v>3.4</v>
      </c>
      <c r="J22" s="24"/>
    </row>
    <row r="23" spans="1:10" ht="22.9" customHeight="1">
      <c r="A23" s="157"/>
      <c r="B23" s="131" t="s">
        <v>289</v>
      </c>
      <c r="C23" s="131" t="s">
        <v>292</v>
      </c>
      <c r="D23" s="131" t="s">
        <v>290</v>
      </c>
      <c r="E23" s="131" t="s">
        <v>294</v>
      </c>
      <c r="F23" s="120" t="s">
        <v>291</v>
      </c>
      <c r="G23" s="15">
        <f t="shared" si="1"/>
        <v>1.5</v>
      </c>
      <c r="H23" s="121"/>
      <c r="I23" s="17">
        <v>1.5</v>
      </c>
      <c r="J23" s="24"/>
    </row>
    <row r="24" spans="1:10" ht="22.9" customHeight="1">
      <c r="A24" s="157"/>
      <c r="B24" s="97" t="s">
        <v>101</v>
      </c>
      <c r="C24" s="97" t="s">
        <v>102</v>
      </c>
      <c r="D24" s="97" t="s">
        <v>94</v>
      </c>
      <c r="E24" s="97" t="s">
        <v>267</v>
      </c>
      <c r="F24" s="97" t="s">
        <v>103</v>
      </c>
      <c r="G24" s="15">
        <f t="shared" si="1"/>
        <v>392.17999999999995</v>
      </c>
      <c r="H24" s="95">
        <v>309.89999999999998</v>
      </c>
      <c r="I24" s="17">
        <v>82.28</v>
      </c>
      <c r="J24" s="24"/>
    </row>
    <row r="25" spans="1:10" ht="22.9" customHeight="1">
      <c r="A25" s="157"/>
      <c r="B25" s="97" t="s">
        <v>101</v>
      </c>
      <c r="C25" s="97" t="s">
        <v>102</v>
      </c>
      <c r="D25" s="97" t="s">
        <v>88</v>
      </c>
      <c r="E25" s="97" t="s">
        <v>267</v>
      </c>
      <c r="F25" s="97" t="s">
        <v>104</v>
      </c>
      <c r="G25" s="15">
        <f t="shared" si="1"/>
        <v>45</v>
      </c>
      <c r="H25" s="95">
        <v>28</v>
      </c>
      <c r="I25" s="17">
        <v>17</v>
      </c>
      <c r="J25" s="24"/>
    </row>
    <row r="26" spans="1:10" ht="22.5" customHeight="1">
      <c r="A26" s="18"/>
      <c r="B26" s="97" t="s">
        <v>105</v>
      </c>
      <c r="C26" s="97" t="s">
        <v>91</v>
      </c>
      <c r="D26" s="97" t="s">
        <v>84</v>
      </c>
      <c r="E26" s="97" t="s">
        <v>267</v>
      </c>
      <c r="F26" s="97" t="s">
        <v>106</v>
      </c>
      <c r="G26" s="15">
        <f t="shared" si="1"/>
        <v>63.21</v>
      </c>
      <c r="H26" s="95">
        <v>63.21</v>
      </c>
      <c r="I26" s="127"/>
      <c r="J26" s="47"/>
    </row>
    <row r="27" spans="1:10">
      <c r="H27" s="96"/>
    </row>
  </sheetData>
  <mergeCells count="12">
    <mergeCell ref="A11:A25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18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pane ySplit="6" topLeftCell="A7" activePane="bottomLeft" state="frozen"/>
      <selection pane="bottomLeft" activeCell="K15" sqref="K15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6.350000000000001" customHeight="1">
      <c r="A1" s="2"/>
      <c r="B1" s="159"/>
      <c r="C1" s="159"/>
      <c r="D1" s="27"/>
      <c r="E1" s="27"/>
      <c r="F1" s="1"/>
      <c r="G1" s="1"/>
      <c r="H1" s="33" t="s">
        <v>166</v>
      </c>
      <c r="I1" s="44"/>
    </row>
    <row r="2" spans="1:9" ht="22.9" customHeight="1">
      <c r="A2" s="1"/>
      <c r="B2" s="151" t="s">
        <v>167</v>
      </c>
      <c r="C2" s="151"/>
      <c r="D2" s="151"/>
      <c r="E2" s="151"/>
      <c r="F2" s="151"/>
      <c r="G2" s="151"/>
      <c r="H2" s="151"/>
      <c r="I2" s="44"/>
    </row>
    <row r="3" spans="1:9" ht="19.5" customHeight="1">
      <c r="A3" s="3"/>
      <c r="B3" s="152" t="s">
        <v>4</v>
      </c>
      <c r="C3" s="152"/>
      <c r="D3" s="152"/>
      <c r="E3" s="152"/>
      <c r="G3" s="3"/>
      <c r="H3" s="34" t="s">
        <v>5</v>
      </c>
      <c r="I3" s="44"/>
    </row>
    <row r="4" spans="1:9" ht="24.4" customHeight="1">
      <c r="A4" s="5"/>
      <c r="B4" s="149" t="s">
        <v>8</v>
      </c>
      <c r="C4" s="149"/>
      <c r="D4" s="149"/>
      <c r="E4" s="149"/>
      <c r="F4" s="149" t="s">
        <v>74</v>
      </c>
      <c r="G4" s="149"/>
      <c r="H4" s="149"/>
      <c r="I4" s="44"/>
    </row>
    <row r="5" spans="1:9" ht="24.4" customHeight="1">
      <c r="A5" s="5"/>
      <c r="B5" s="149" t="s">
        <v>78</v>
      </c>
      <c r="C5" s="149"/>
      <c r="D5" s="149" t="s">
        <v>69</v>
      </c>
      <c r="E5" s="149" t="s">
        <v>70</v>
      </c>
      <c r="F5" s="149" t="s">
        <v>58</v>
      </c>
      <c r="G5" s="149" t="s">
        <v>168</v>
      </c>
      <c r="H5" s="149" t="s">
        <v>169</v>
      </c>
      <c r="I5" s="44"/>
    </row>
    <row r="6" spans="1:9" ht="24.4" customHeight="1">
      <c r="A6" s="36"/>
      <c r="B6" s="35" t="s">
        <v>79</v>
      </c>
      <c r="C6" s="35" t="s">
        <v>80</v>
      </c>
      <c r="D6" s="149"/>
      <c r="E6" s="149"/>
      <c r="F6" s="149"/>
      <c r="G6" s="149"/>
      <c r="H6" s="149"/>
      <c r="I6" s="44"/>
    </row>
    <row r="7" spans="1:9" ht="22.9" customHeight="1">
      <c r="A7" s="5"/>
      <c r="B7" s="37"/>
      <c r="C7" s="37"/>
      <c r="D7" s="37"/>
      <c r="E7" s="9" t="s">
        <v>71</v>
      </c>
      <c r="F7" s="38">
        <f t="shared" ref="F7:H8" si="0">F8</f>
        <v>1402.1400000000003</v>
      </c>
      <c r="G7" s="38">
        <f t="shared" si="0"/>
        <v>1077.7900000000002</v>
      </c>
      <c r="H7" s="38">
        <f t="shared" si="0"/>
        <v>324.35000000000002</v>
      </c>
      <c r="I7" s="64"/>
    </row>
    <row r="8" spans="1:9" ht="22.9" customHeight="1">
      <c r="A8" s="5"/>
      <c r="B8" s="39" t="s">
        <v>22</v>
      </c>
      <c r="C8" s="39" t="s">
        <v>22</v>
      </c>
      <c r="D8" s="40"/>
      <c r="E8" s="40" t="s">
        <v>22</v>
      </c>
      <c r="F8" s="41">
        <f t="shared" si="0"/>
        <v>1402.1400000000003</v>
      </c>
      <c r="G8" s="41">
        <f t="shared" si="0"/>
        <v>1077.7900000000002</v>
      </c>
      <c r="H8" s="41">
        <f t="shared" si="0"/>
        <v>324.35000000000002</v>
      </c>
      <c r="I8" s="147"/>
    </row>
    <row r="9" spans="1:9" ht="22.9" customHeight="1">
      <c r="A9" s="5"/>
      <c r="B9" s="39" t="s">
        <v>22</v>
      </c>
      <c r="C9" s="39" t="s">
        <v>22</v>
      </c>
      <c r="D9" s="104" t="s">
        <v>264</v>
      </c>
      <c r="E9" s="104" t="s">
        <v>263</v>
      </c>
      <c r="F9" s="41">
        <f>G9+H9</f>
        <v>1402.1400000000003</v>
      </c>
      <c r="G9" s="41">
        <f>G10+G22+G37+G44</f>
        <v>1077.7900000000002</v>
      </c>
      <c r="H9" s="41">
        <f>H10+H22+H37+H44</f>
        <v>324.35000000000002</v>
      </c>
      <c r="I9" s="146"/>
    </row>
    <row r="10" spans="1:9" ht="22.9" customHeight="1">
      <c r="A10" s="5"/>
      <c r="B10" s="39" t="s">
        <v>22</v>
      </c>
      <c r="C10" s="39" t="s">
        <v>22</v>
      </c>
      <c r="D10" s="40" t="s">
        <v>170</v>
      </c>
      <c r="E10" s="40" t="s">
        <v>171</v>
      </c>
      <c r="F10" s="41">
        <f>G10+H10</f>
        <v>756.16000000000008</v>
      </c>
      <c r="G10" s="41">
        <f>SUM(G11:G13,G15:G18,G21)</f>
        <v>756.16000000000008</v>
      </c>
      <c r="H10" s="41">
        <f>SUM(H11:H13,H15:H18,H21)</f>
        <v>0</v>
      </c>
      <c r="I10" s="44"/>
    </row>
    <row r="11" spans="1:9" ht="22.9" customHeight="1">
      <c r="A11" s="5"/>
      <c r="B11" s="39" t="s">
        <v>157</v>
      </c>
      <c r="C11" s="39" t="s">
        <v>172</v>
      </c>
      <c r="D11" s="40" t="s">
        <v>173</v>
      </c>
      <c r="E11" s="40" t="s">
        <v>174</v>
      </c>
      <c r="F11" s="41">
        <f t="shared" ref="F11:F45" si="1">G11+H11</f>
        <v>293.61</v>
      </c>
      <c r="G11" s="98">
        <v>293.61</v>
      </c>
      <c r="H11" s="42"/>
      <c r="I11" s="44"/>
    </row>
    <row r="12" spans="1:9" ht="22.9" customHeight="1">
      <c r="B12" s="39" t="s">
        <v>157</v>
      </c>
      <c r="C12" s="39" t="s">
        <v>175</v>
      </c>
      <c r="D12" s="40" t="s">
        <v>176</v>
      </c>
      <c r="E12" s="40" t="s">
        <v>177</v>
      </c>
      <c r="F12" s="41">
        <f t="shared" si="1"/>
        <v>128.35</v>
      </c>
      <c r="G12" s="98">
        <v>128.35</v>
      </c>
      <c r="H12" s="42"/>
      <c r="I12" s="44"/>
    </row>
    <row r="13" spans="1:9" ht="22.9" customHeight="1">
      <c r="B13" s="39" t="s">
        <v>157</v>
      </c>
      <c r="C13" s="39" t="s">
        <v>158</v>
      </c>
      <c r="D13" s="40" t="s">
        <v>178</v>
      </c>
      <c r="E13" s="40" t="s">
        <v>179</v>
      </c>
      <c r="F13" s="41">
        <f t="shared" si="1"/>
        <v>24.19</v>
      </c>
      <c r="G13" s="41">
        <f>G14</f>
        <v>24.19</v>
      </c>
      <c r="H13" s="41">
        <f>H14</f>
        <v>0</v>
      </c>
      <c r="I13" s="44"/>
    </row>
    <row r="14" spans="1:9" ht="22.9" customHeight="1">
      <c r="A14" s="5"/>
      <c r="B14" s="39" t="s">
        <v>157</v>
      </c>
      <c r="C14" s="39" t="s">
        <v>158</v>
      </c>
      <c r="D14" s="40" t="s">
        <v>180</v>
      </c>
      <c r="E14" s="40" t="s">
        <v>181</v>
      </c>
      <c r="F14" s="41">
        <f t="shared" si="1"/>
        <v>24.19</v>
      </c>
      <c r="G14" s="99">
        <v>24.19</v>
      </c>
      <c r="H14" s="42"/>
      <c r="I14" s="44"/>
    </row>
    <row r="15" spans="1:9" ht="22.9" customHeight="1">
      <c r="B15" s="39" t="s">
        <v>157</v>
      </c>
      <c r="C15" s="39" t="s">
        <v>182</v>
      </c>
      <c r="D15" s="40" t="s">
        <v>183</v>
      </c>
      <c r="E15" s="40" t="s">
        <v>184</v>
      </c>
      <c r="F15" s="41">
        <f t="shared" si="1"/>
        <v>115.92</v>
      </c>
      <c r="G15" s="100">
        <v>115.92</v>
      </c>
      <c r="H15" s="42"/>
      <c r="I15" s="44"/>
    </row>
    <row r="16" spans="1:9" ht="22.9" customHeight="1">
      <c r="B16" s="39" t="s">
        <v>157</v>
      </c>
      <c r="C16" s="39" t="s">
        <v>185</v>
      </c>
      <c r="D16" s="40" t="s">
        <v>186</v>
      </c>
      <c r="E16" s="40" t="s">
        <v>187</v>
      </c>
      <c r="F16" s="41">
        <f t="shared" si="1"/>
        <v>84.24</v>
      </c>
      <c r="G16" s="100">
        <v>84.24</v>
      </c>
      <c r="H16" s="42"/>
      <c r="I16" s="44"/>
    </row>
    <row r="17" spans="1:9" ht="22.9" customHeight="1">
      <c r="B17" s="39" t="s">
        <v>157</v>
      </c>
      <c r="C17" s="39" t="s">
        <v>188</v>
      </c>
      <c r="D17" s="40" t="s">
        <v>189</v>
      </c>
      <c r="E17" s="40" t="s">
        <v>190</v>
      </c>
      <c r="F17" s="41">
        <f t="shared" si="1"/>
        <v>42.13</v>
      </c>
      <c r="G17" s="100">
        <v>42.13</v>
      </c>
      <c r="H17" s="42"/>
      <c r="I17" s="44"/>
    </row>
    <row r="18" spans="1:9" ht="22.9" customHeight="1">
      <c r="B18" s="39" t="s">
        <v>157</v>
      </c>
      <c r="C18" s="39" t="s">
        <v>159</v>
      </c>
      <c r="D18" s="40" t="s">
        <v>191</v>
      </c>
      <c r="E18" s="40" t="s">
        <v>192</v>
      </c>
      <c r="F18" s="41">
        <f t="shared" si="1"/>
        <v>4.51</v>
      </c>
      <c r="G18" s="41">
        <f>SUM(G19:G20)</f>
        <v>4.51</v>
      </c>
      <c r="H18" s="41">
        <f>SUM(H19:H20)</f>
        <v>0</v>
      </c>
      <c r="I18" s="44"/>
    </row>
    <row r="19" spans="1:9" ht="22.9" customHeight="1">
      <c r="A19" s="150"/>
      <c r="B19" s="39" t="s">
        <v>157</v>
      </c>
      <c r="C19" s="39" t="s">
        <v>159</v>
      </c>
      <c r="D19" s="40" t="s">
        <v>193</v>
      </c>
      <c r="E19" s="40" t="s">
        <v>194</v>
      </c>
      <c r="F19" s="41">
        <f t="shared" si="1"/>
        <v>1.85</v>
      </c>
      <c r="G19" s="101">
        <v>1.85</v>
      </c>
      <c r="H19" s="42"/>
      <c r="I19" s="44"/>
    </row>
    <row r="20" spans="1:9" ht="22.9" customHeight="1">
      <c r="A20" s="150"/>
      <c r="B20" s="39" t="s">
        <v>157</v>
      </c>
      <c r="C20" s="39" t="s">
        <v>159</v>
      </c>
      <c r="D20" s="40" t="s">
        <v>195</v>
      </c>
      <c r="E20" s="40" t="s">
        <v>196</v>
      </c>
      <c r="F20" s="41">
        <f t="shared" si="1"/>
        <v>2.66</v>
      </c>
      <c r="G20" s="101">
        <v>2.66</v>
      </c>
      <c r="H20" s="42"/>
      <c r="I20" s="44"/>
    </row>
    <row r="21" spans="1:9" ht="22.9" customHeight="1">
      <c r="B21" s="39" t="s">
        <v>157</v>
      </c>
      <c r="C21" s="39" t="s">
        <v>197</v>
      </c>
      <c r="D21" s="40" t="s">
        <v>198</v>
      </c>
      <c r="E21" s="40" t="s">
        <v>199</v>
      </c>
      <c r="F21" s="41">
        <f t="shared" si="1"/>
        <v>63.21</v>
      </c>
      <c r="G21" s="101">
        <v>63.21</v>
      </c>
      <c r="H21" s="42"/>
      <c r="I21" s="44"/>
    </row>
    <row r="22" spans="1:9" ht="22.9" customHeight="1">
      <c r="B22" s="39" t="s">
        <v>22</v>
      </c>
      <c r="C22" s="39" t="s">
        <v>22</v>
      </c>
      <c r="D22" s="40" t="s">
        <v>200</v>
      </c>
      <c r="E22" s="40" t="s">
        <v>201</v>
      </c>
      <c r="F22" s="41">
        <f>G22+H22</f>
        <v>324.35000000000002</v>
      </c>
      <c r="G22" s="41">
        <f>SUM(G23:G34,G36)</f>
        <v>0</v>
      </c>
      <c r="H22" s="41">
        <f>SUM(H23:H34,H36)</f>
        <v>324.35000000000002</v>
      </c>
      <c r="I22" s="44"/>
    </row>
    <row r="23" spans="1:9" ht="22.9" customHeight="1">
      <c r="A23" s="5"/>
      <c r="B23" s="39" t="s">
        <v>160</v>
      </c>
      <c r="C23" s="39" t="s">
        <v>172</v>
      </c>
      <c r="D23" s="40" t="s">
        <v>202</v>
      </c>
      <c r="E23" s="40" t="s">
        <v>203</v>
      </c>
      <c r="F23" s="41">
        <f t="shared" si="1"/>
        <v>26.36</v>
      </c>
      <c r="G23" s="42"/>
      <c r="H23" s="103">
        <v>26.36</v>
      </c>
      <c r="I23" s="44"/>
    </row>
    <row r="24" spans="1:9" ht="22.9" customHeight="1">
      <c r="B24" s="39" t="s">
        <v>160</v>
      </c>
      <c r="C24" s="39" t="s">
        <v>175</v>
      </c>
      <c r="D24" s="40" t="s">
        <v>204</v>
      </c>
      <c r="E24" s="40" t="s">
        <v>205</v>
      </c>
      <c r="F24" s="41">
        <f t="shared" si="1"/>
        <v>0.5</v>
      </c>
      <c r="G24" s="42"/>
      <c r="H24" s="103">
        <v>0.5</v>
      </c>
      <c r="I24" s="44"/>
    </row>
    <row r="25" spans="1:9" ht="22.9" customHeight="1">
      <c r="B25" s="39" t="s">
        <v>160</v>
      </c>
      <c r="C25" s="39" t="s">
        <v>206</v>
      </c>
      <c r="D25" s="40" t="s">
        <v>207</v>
      </c>
      <c r="E25" s="40" t="s">
        <v>208</v>
      </c>
      <c r="F25" s="41">
        <f t="shared" si="1"/>
        <v>10</v>
      </c>
      <c r="G25" s="42"/>
      <c r="H25" s="103">
        <v>10</v>
      </c>
      <c r="I25" s="44"/>
    </row>
    <row r="26" spans="1:9" ht="22.9" customHeight="1">
      <c r="B26" s="39" t="s">
        <v>160</v>
      </c>
      <c r="C26" s="39" t="s">
        <v>182</v>
      </c>
      <c r="D26" s="40" t="s">
        <v>209</v>
      </c>
      <c r="E26" s="40" t="s">
        <v>210</v>
      </c>
      <c r="F26" s="41">
        <f t="shared" si="1"/>
        <v>5</v>
      </c>
      <c r="G26" s="42"/>
      <c r="H26" s="103">
        <v>5</v>
      </c>
      <c r="I26" s="44"/>
    </row>
    <row r="27" spans="1:9" ht="22.9" customHeight="1">
      <c r="B27" s="39" t="s">
        <v>160</v>
      </c>
      <c r="C27" s="39" t="s">
        <v>211</v>
      </c>
      <c r="D27" s="40" t="s">
        <v>212</v>
      </c>
      <c r="E27" s="40" t="s">
        <v>213</v>
      </c>
      <c r="F27" s="41">
        <f t="shared" si="1"/>
        <v>45</v>
      </c>
      <c r="G27" s="42"/>
      <c r="H27" s="103">
        <v>45</v>
      </c>
      <c r="I27" s="44"/>
    </row>
    <row r="28" spans="1:9" ht="22.9" customHeight="1">
      <c r="B28" s="39" t="s">
        <v>160</v>
      </c>
      <c r="C28" s="39" t="s">
        <v>214</v>
      </c>
      <c r="D28" s="40" t="s">
        <v>215</v>
      </c>
      <c r="E28" s="40" t="s">
        <v>216</v>
      </c>
      <c r="F28" s="41">
        <f t="shared" si="1"/>
        <v>1.5</v>
      </c>
      <c r="G28" s="42"/>
      <c r="H28" s="103">
        <v>1.5</v>
      </c>
      <c r="I28" s="44"/>
    </row>
    <row r="29" spans="1:9" ht="22.9" customHeight="1">
      <c r="B29" s="39" t="s">
        <v>160</v>
      </c>
      <c r="C29" s="39" t="s">
        <v>217</v>
      </c>
      <c r="D29" s="40" t="s">
        <v>218</v>
      </c>
      <c r="E29" s="40" t="s">
        <v>219</v>
      </c>
      <c r="F29" s="41">
        <f t="shared" si="1"/>
        <v>2</v>
      </c>
      <c r="G29" s="42"/>
      <c r="H29" s="103">
        <v>2</v>
      </c>
      <c r="I29" s="44"/>
    </row>
    <row r="30" spans="1:9" ht="22.9" customHeight="1">
      <c r="B30" s="39" t="s">
        <v>160</v>
      </c>
      <c r="C30" s="39" t="s">
        <v>220</v>
      </c>
      <c r="D30" s="40" t="s">
        <v>221</v>
      </c>
      <c r="E30" s="40" t="s">
        <v>222</v>
      </c>
      <c r="F30" s="41">
        <f t="shared" si="1"/>
        <v>15.5</v>
      </c>
      <c r="G30" s="42"/>
      <c r="H30" s="103">
        <v>15.5</v>
      </c>
      <c r="I30" s="44"/>
    </row>
    <row r="31" spans="1:9" ht="22.9" customHeight="1">
      <c r="B31" s="39" t="s">
        <v>160</v>
      </c>
      <c r="C31" s="39" t="s">
        <v>223</v>
      </c>
      <c r="D31" s="40" t="s">
        <v>224</v>
      </c>
      <c r="E31" s="40" t="s">
        <v>225</v>
      </c>
      <c r="F31" s="41">
        <f t="shared" si="1"/>
        <v>4.1100000000000003</v>
      </c>
      <c r="G31" s="102"/>
      <c r="H31" s="119">
        <v>4.1100000000000003</v>
      </c>
      <c r="I31" s="44"/>
    </row>
    <row r="32" spans="1:9" ht="22.9" customHeight="1">
      <c r="B32" s="39" t="s">
        <v>160</v>
      </c>
      <c r="C32" s="39" t="s">
        <v>226</v>
      </c>
      <c r="D32" s="40" t="s">
        <v>227</v>
      </c>
      <c r="E32" s="40" t="s">
        <v>228</v>
      </c>
      <c r="F32" s="41">
        <f t="shared" si="1"/>
        <v>10.14</v>
      </c>
      <c r="G32" s="102"/>
      <c r="H32" s="119">
        <v>10.14</v>
      </c>
      <c r="I32" s="44"/>
    </row>
    <row r="33" spans="1:12" ht="22.9" customHeight="1">
      <c r="B33" s="39" t="s">
        <v>160</v>
      </c>
      <c r="C33" s="39">
        <v>31</v>
      </c>
      <c r="D33" s="40">
        <v>30231</v>
      </c>
      <c r="E33" s="105" t="s">
        <v>274</v>
      </c>
      <c r="F33" s="41">
        <f t="shared" si="1"/>
        <v>3.79</v>
      </c>
      <c r="G33" s="119"/>
      <c r="H33" s="42">
        <v>3.79</v>
      </c>
      <c r="I33" s="44"/>
    </row>
    <row r="34" spans="1:12" ht="22.9" customHeight="1">
      <c r="B34" s="39" t="s">
        <v>160</v>
      </c>
      <c r="C34" s="39" t="s">
        <v>161</v>
      </c>
      <c r="D34" s="40" t="s">
        <v>229</v>
      </c>
      <c r="E34" s="40" t="s">
        <v>230</v>
      </c>
      <c r="F34" s="41">
        <f t="shared" si="1"/>
        <v>27.68</v>
      </c>
      <c r="G34" s="41">
        <f>SUM(G35)</f>
        <v>0</v>
      </c>
      <c r="H34" s="41">
        <f>SUM(H35)</f>
        <v>27.68</v>
      </c>
      <c r="I34" s="44"/>
      <c r="L34" s="105" t="s">
        <v>353</v>
      </c>
    </row>
    <row r="35" spans="1:12" ht="22.9" customHeight="1">
      <c r="A35" s="5"/>
      <c r="B35" s="39" t="s">
        <v>160</v>
      </c>
      <c r="C35" s="39" t="s">
        <v>161</v>
      </c>
      <c r="D35" s="40" t="s">
        <v>231</v>
      </c>
      <c r="E35" s="122" t="s">
        <v>276</v>
      </c>
      <c r="F35" s="41">
        <f t="shared" si="1"/>
        <v>27.68</v>
      </c>
      <c r="G35" s="106"/>
      <c r="H35" s="119">
        <v>27.68</v>
      </c>
      <c r="I35" s="44"/>
    </row>
    <row r="36" spans="1:12" ht="22.9" customHeight="1">
      <c r="A36" s="108"/>
      <c r="B36" s="39" t="s">
        <v>160</v>
      </c>
      <c r="C36" s="39">
        <v>99</v>
      </c>
      <c r="D36" s="40">
        <v>30299</v>
      </c>
      <c r="E36" s="122" t="s">
        <v>275</v>
      </c>
      <c r="F36" s="41">
        <f t="shared" si="1"/>
        <v>172.77</v>
      </c>
      <c r="G36" s="119"/>
      <c r="H36" s="119">
        <v>172.77</v>
      </c>
      <c r="I36" s="44"/>
    </row>
    <row r="37" spans="1:12" ht="22.9" customHeight="1">
      <c r="B37" s="39" t="s">
        <v>22</v>
      </c>
      <c r="C37" s="39" t="s">
        <v>22</v>
      </c>
      <c r="D37" s="40" t="s">
        <v>232</v>
      </c>
      <c r="E37" s="40" t="s">
        <v>233</v>
      </c>
      <c r="F37" s="41">
        <f t="shared" si="1"/>
        <v>280.44000000000005</v>
      </c>
      <c r="G37" s="41">
        <f>SUM(G38:G38,G43,G42)</f>
        <v>280.44000000000005</v>
      </c>
      <c r="H37" s="41">
        <f>SUM(H38:H38,H45)</f>
        <v>0</v>
      </c>
      <c r="I37" s="44"/>
    </row>
    <row r="38" spans="1:12" ht="22.9" customHeight="1">
      <c r="B38" s="39" t="s">
        <v>162</v>
      </c>
      <c r="C38" s="39" t="s">
        <v>163</v>
      </c>
      <c r="D38" s="40" t="s">
        <v>234</v>
      </c>
      <c r="E38" s="40" t="s">
        <v>235</v>
      </c>
      <c r="F38" s="41">
        <f t="shared" si="1"/>
        <v>237.73000000000002</v>
      </c>
      <c r="G38" s="41">
        <f>SUM(G39:G41)</f>
        <v>237.73000000000002</v>
      </c>
      <c r="H38" s="41">
        <f>SUM(H39:H40)</f>
        <v>0</v>
      </c>
      <c r="I38" s="44"/>
      <c r="L38" s="105" t="s">
        <v>268</v>
      </c>
    </row>
    <row r="39" spans="1:12" ht="22.9" customHeight="1">
      <c r="A39" s="164"/>
      <c r="B39" s="39" t="s">
        <v>162</v>
      </c>
      <c r="C39" s="39" t="s">
        <v>163</v>
      </c>
      <c r="D39" s="40" t="s">
        <v>236</v>
      </c>
      <c r="E39" s="40" t="s">
        <v>237</v>
      </c>
      <c r="F39" s="41">
        <f t="shared" si="1"/>
        <v>12.7</v>
      </c>
      <c r="G39" s="107">
        <v>12.7</v>
      </c>
      <c r="H39" s="42"/>
      <c r="I39" s="44"/>
    </row>
    <row r="40" spans="1:12" ht="22.9" customHeight="1">
      <c r="A40" s="165"/>
      <c r="B40" s="39" t="s">
        <v>162</v>
      </c>
      <c r="C40" s="39" t="s">
        <v>163</v>
      </c>
      <c r="D40" s="40" t="s">
        <v>238</v>
      </c>
      <c r="E40" s="40" t="s">
        <v>239</v>
      </c>
      <c r="F40" s="41">
        <f t="shared" si="1"/>
        <v>27.38</v>
      </c>
      <c r="G40" s="107">
        <v>27.38</v>
      </c>
      <c r="H40" s="42"/>
      <c r="I40" s="44"/>
    </row>
    <row r="41" spans="1:12" ht="22.9" customHeight="1">
      <c r="A41" s="108"/>
      <c r="B41" s="39" t="s">
        <v>162</v>
      </c>
      <c r="C41" s="39" t="s">
        <v>163</v>
      </c>
      <c r="D41" s="40">
        <v>3030504</v>
      </c>
      <c r="E41" s="122" t="s">
        <v>272</v>
      </c>
      <c r="F41" s="41">
        <f t="shared" si="1"/>
        <v>197.65</v>
      </c>
      <c r="G41" s="119">
        <v>197.65</v>
      </c>
      <c r="H41" s="42"/>
      <c r="I41" s="44"/>
    </row>
    <row r="42" spans="1:12" ht="22.9" customHeight="1">
      <c r="A42" s="108"/>
      <c r="B42" s="39" t="s">
        <v>162</v>
      </c>
      <c r="C42" s="39" t="s">
        <v>240</v>
      </c>
      <c r="D42" s="40" t="s">
        <v>241</v>
      </c>
      <c r="E42" s="40" t="s">
        <v>242</v>
      </c>
      <c r="F42" s="41">
        <f t="shared" si="1"/>
        <v>0.04</v>
      </c>
      <c r="G42" s="119">
        <v>0.04</v>
      </c>
      <c r="H42" s="42"/>
      <c r="I42" s="44"/>
    </row>
    <row r="43" spans="1:12" ht="22.9" customHeight="1">
      <c r="A43" s="108"/>
      <c r="B43" s="39" t="s">
        <v>162</v>
      </c>
      <c r="C43" s="39">
        <v>99</v>
      </c>
      <c r="D43" s="40">
        <v>30399</v>
      </c>
      <c r="E43" s="122" t="s">
        <v>271</v>
      </c>
      <c r="F43" s="41">
        <f t="shared" si="1"/>
        <v>42.67</v>
      </c>
      <c r="G43" s="119">
        <v>42.67</v>
      </c>
      <c r="H43" s="42"/>
      <c r="I43" s="44"/>
    </row>
    <row r="44" spans="1:12" ht="22.9" customHeight="1">
      <c r="A44" s="108"/>
      <c r="B44" s="39"/>
      <c r="C44" s="39"/>
      <c r="D44" s="40">
        <v>399</v>
      </c>
      <c r="E44" s="122" t="s">
        <v>277</v>
      </c>
      <c r="F44" s="41">
        <f t="shared" si="1"/>
        <v>41.19</v>
      </c>
      <c r="G44" s="42">
        <f>G45</f>
        <v>41.19</v>
      </c>
      <c r="H44" s="42">
        <f>H45</f>
        <v>0</v>
      </c>
      <c r="I44" s="44"/>
    </row>
    <row r="45" spans="1:12" ht="22.9" customHeight="1">
      <c r="B45" s="39">
        <v>399</v>
      </c>
      <c r="C45" s="123" t="s">
        <v>270</v>
      </c>
      <c r="D45" s="40">
        <v>39908</v>
      </c>
      <c r="E45" s="122" t="s">
        <v>269</v>
      </c>
      <c r="F45" s="41">
        <f t="shared" si="1"/>
        <v>41.19</v>
      </c>
      <c r="G45" s="107">
        <v>41.19</v>
      </c>
      <c r="H45" s="42"/>
      <c r="I45" s="44"/>
    </row>
    <row r="46" spans="1:12" ht="9.75" customHeight="1">
      <c r="A46" s="18"/>
      <c r="B46" s="18"/>
      <c r="C46" s="18"/>
      <c r="D46" s="43"/>
      <c r="E46" s="18"/>
      <c r="F46" s="18"/>
      <c r="G46" s="18"/>
      <c r="H46" s="18"/>
      <c r="I46" s="45"/>
    </row>
  </sheetData>
  <mergeCells count="13">
    <mergeCell ref="B1:C1"/>
    <mergeCell ref="B2:H2"/>
    <mergeCell ref="B3:E3"/>
    <mergeCell ref="B4:E4"/>
    <mergeCell ref="F4:H4"/>
    <mergeCell ref="F5:F6"/>
    <mergeCell ref="G5:G6"/>
    <mergeCell ref="H5:H6"/>
    <mergeCell ref="A39:A40"/>
    <mergeCell ref="B5:C5"/>
    <mergeCell ref="A19:A20"/>
    <mergeCell ref="D5:D6"/>
    <mergeCell ref="E5:E6"/>
  </mergeCells>
  <phoneticPr fontId="18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pane ySplit="5" topLeftCell="A6" activePane="bottomLeft" state="frozen"/>
      <selection pane="bottomLeft" activeCell="K18" sqref="K17:K1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spans="1:8" ht="16.350000000000001" customHeight="1">
      <c r="A1" s="1"/>
      <c r="B1" s="159"/>
      <c r="C1" s="159"/>
      <c r="D1" s="159"/>
      <c r="E1" s="27"/>
      <c r="F1" s="27"/>
      <c r="G1" s="20" t="s">
        <v>243</v>
      </c>
      <c r="H1" s="5"/>
    </row>
    <row r="2" spans="1:8" ht="22.9" customHeight="1">
      <c r="A2" s="1"/>
      <c r="B2" s="151" t="s">
        <v>244</v>
      </c>
      <c r="C2" s="151"/>
      <c r="D2" s="151"/>
      <c r="E2" s="151"/>
      <c r="F2" s="151"/>
      <c r="G2" s="151"/>
      <c r="H2" s="5" t="s">
        <v>2</v>
      </c>
    </row>
    <row r="3" spans="1:8" ht="19.5" customHeight="1">
      <c r="A3" s="3"/>
      <c r="B3" s="152" t="s">
        <v>4</v>
      </c>
      <c r="C3" s="152"/>
      <c r="D3" s="152"/>
      <c r="E3" s="152"/>
      <c r="F3" s="152"/>
      <c r="G3" s="21" t="s">
        <v>5</v>
      </c>
      <c r="H3" s="22"/>
    </row>
    <row r="4" spans="1:8" ht="24.4" customHeight="1">
      <c r="A4" s="7"/>
      <c r="B4" s="158" t="s">
        <v>78</v>
      </c>
      <c r="C4" s="158"/>
      <c r="D4" s="158"/>
      <c r="E4" s="158" t="s">
        <v>69</v>
      </c>
      <c r="F4" s="158" t="s">
        <v>70</v>
      </c>
      <c r="G4" s="158" t="s">
        <v>245</v>
      </c>
      <c r="H4" s="23"/>
    </row>
    <row r="5" spans="1:8" ht="24.4" customHeight="1">
      <c r="A5" s="7"/>
      <c r="B5" s="6" t="s">
        <v>79</v>
      </c>
      <c r="C5" s="6" t="s">
        <v>80</v>
      </c>
      <c r="D5" s="6" t="s">
        <v>81</v>
      </c>
      <c r="E5" s="158"/>
      <c r="F5" s="158"/>
      <c r="G5" s="158"/>
      <c r="H5" s="24"/>
    </row>
    <row r="6" spans="1:8" ht="22.9" customHeight="1">
      <c r="A6" s="8"/>
      <c r="B6" s="9"/>
      <c r="C6" s="9"/>
      <c r="D6" s="9"/>
      <c r="E6" s="9"/>
      <c r="F6" s="9" t="s">
        <v>71</v>
      </c>
      <c r="G6" s="29">
        <f>G7</f>
        <v>116.1</v>
      </c>
      <c r="H6" s="25"/>
    </row>
    <row r="7" spans="1:8" ht="22.9" customHeight="1">
      <c r="A7" s="7"/>
      <c r="B7" s="12"/>
      <c r="C7" s="12"/>
      <c r="D7" s="12"/>
      <c r="E7" s="12"/>
      <c r="F7" s="12" t="s">
        <v>22</v>
      </c>
      <c r="G7" s="15">
        <f>G8</f>
        <v>116.1</v>
      </c>
      <c r="H7" s="23"/>
    </row>
    <row r="8" spans="1:8" ht="22.9" customHeight="1">
      <c r="A8" s="7"/>
      <c r="B8" s="118"/>
      <c r="C8" s="118"/>
      <c r="D8" s="118"/>
      <c r="E8" s="118"/>
      <c r="F8" s="118" t="s">
        <v>263</v>
      </c>
      <c r="G8" s="15">
        <f>G9+G10+G11+G12+G13</f>
        <v>116.1</v>
      </c>
      <c r="H8" s="23"/>
    </row>
    <row r="9" spans="1:8" ht="22.9" customHeight="1">
      <c r="A9" s="7"/>
      <c r="B9" s="133" t="s">
        <v>82</v>
      </c>
      <c r="C9" s="132" t="s">
        <v>84</v>
      </c>
      <c r="D9" s="132" t="s">
        <v>91</v>
      </c>
      <c r="E9" s="120" t="s">
        <v>264</v>
      </c>
      <c r="F9" s="120" t="s">
        <v>297</v>
      </c>
      <c r="G9" s="129">
        <v>1.5</v>
      </c>
      <c r="H9" s="23"/>
    </row>
    <row r="10" spans="1:8" ht="22.9" customHeight="1">
      <c r="A10" s="124"/>
      <c r="B10" s="133" t="s">
        <v>93</v>
      </c>
      <c r="C10" s="132" t="s">
        <v>278</v>
      </c>
      <c r="D10" s="132" t="s">
        <v>88</v>
      </c>
      <c r="E10" s="120" t="s">
        <v>264</v>
      </c>
      <c r="F10" s="120" t="s">
        <v>298</v>
      </c>
      <c r="G10" s="129">
        <v>21.82</v>
      </c>
      <c r="H10" s="23"/>
    </row>
    <row r="11" spans="1:8" ht="22.9" customHeight="1">
      <c r="A11" s="7"/>
      <c r="B11" s="133" t="s">
        <v>279</v>
      </c>
      <c r="C11" s="132" t="s">
        <v>83</v>
      </c>
      <c r="D11" s="132" t="s">
        <v>91</v>
      </c>
      <c r="E11" s="120" t="s">
        <v>264</v>
      </c>
      <c r="F11" s="120" t="s">
        <v>302</v>
      </c>
      <c r="G11" s="128">
        <v>31</v>
      </c>
      <c r="H11" s="24"/>
    </row>
    <row r="12" spans="1:8" ht="22.9" customHeight="1">
      <c r="A12" s="7"/>
      <c r="B12" s="133" t="s">
        <v>280</v>
      </c>
      <c r="C12" s="132" t="s">
        <v>83</v>
      </c>
      <c r="D12" s="132" t="s">
        <v>83</v>
      </c>
      <c r="E12" s="120" t="s">
        <v>264</v>
      </c>
      <c r="F12" s="120" t="s">
        <v>304</v>
      </c>
      <c r="G12" s="128">
        <v>60.28</v>
      </c>
      <c r="H12" s="24"/>
    </row>
    <row r="13" spans="1:8" ht="22.9" customHeight="1">
      <c r="B13" s="133" t="s">
        <v>101</v>
      </c>
      <c r="C13" s="132" t="s">
        <v>84</v>
      </c>
      <c r="D13" s="132" t="s">
        <v>281</v>
      </c>
      <c r="E13" s="120" t="s">
        <v>264</v>
      </c>
      <c r="F13" s="120" t="s">
        <v>305</v>
      </c>
      <c r="G13" s="128">
        <v>1.5</v>
      </c>
      <c r="H13" s="24"/>
    </row>
    <row r="14" spans="1:8" ht="9.75" customHeight="1">
      <c r="A14" s="18"/>
      <c r="B14" s="19"/>
      <c r="C14" s="19"/>
      <c r="D14" s="19"/>
      <c r="E14" s="26"/>
      <c r="F14" s="134"/>
      <c r="G14" s="135"/>
      <c r="H14" s="26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18" type="noConversion"/>
  <pageMargins left="0.74803149606299213" right="0.74803149606299213" top="0.27559055118110237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cp:lastPrinted>2022-03-15T07:54:46Z</cp:lastPrinted>
  <dcterms:created xsi:type="dcterms:W3CDTF">2022-03-09T08:14:00Z</dcterms:created>
  <dcterms:modified xsi:type="dcterms:W3CDTF">2022-03-15T09:13:02Z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2052-11.1.0.11294</vt:lpwstr>
  </property>
</Properties>
</file>