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 activeTab="1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5725"/>
</workbook>
</file>

<file path=xl/calcChain.xml><?xml version="1.0" encoding="utf-8"?>
<calcChain xmlns="http://schemas.openxmlformats.org/spreadsheetml/2006/main">
  <c r="G11" i="4"/>
  <c r="G12"/>
  <c r="G13"/>
  <c r="G14"/>
  <c r="G15"/>
  <c r="G16"/>
  <c r="G17"/>
  <c r="G10"/>
  <c r="H9"/>
  <c r="H8" s="1"/>
  <c r="H7" s="1"/>
  <c r="I9"/>
  <c r="I8" s="1"/>
  <c r="I7" s="1"/>
  <c r="C11" i="5"/>
  <c r="C12"/>
  <c r="F10" i="6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9"/>
  <c r="AB7"/>
  <c r="AB8"/>
  <c r="AC7"/>
  <c r="AC8"/>
  <c r="AC9"/>
  <c r="AD7"/>
  <c r="AD8"/>
  <c r="AD9"/>
  <c r="AG7"/>
  <c r="AG8"/>
  <c r="AG9"/>
  <c r="AE7"/>
  <c r="AE8"/>
  <c r="AE9"/>
  <c r="AE35"/>
  <c r="AB11"/>
  <c r="AB14"/>
  <c r="AB15"/>
  <c r="AA15" s="1"/>
  <c r="AB30"/>
  <c r="E36" i="2"/>
  <c r="E40" s="1"/>
  <c r="G16" i="7"/>
  <c r="G15"/>
  <c r="AA11" i="6"/>
  <c r="AA14"/>
  <c r="AA30"/>
  <c r="E14" i="5"/>
  <c r="E16"/>
  <c r="E19"/>
  <c r="E26"/>
  <c r="E13"/>
  <c r="G10" i="6"/>
  <c r="G9" s="1"/>
  <c r="H10"/>
  <c r="H9" s="1"/>
  <c r="H8" s="1"/>
  <c r="I10"/>
  <c r="J8"/>
  <c r="G20"/>
  <c r="H20"/>
  <c r="I31"/>
  <c r="I20"/>
  <c r="J20"/>
  <c r="G7" i="11"/>
  <c r="G10"/>
  <c r="G10" i="13"/>
  <c r="I8"/>
  <c r="H8"/>
  <c r="H7" s="1"/>
  <c r="G8"/>
  <c r="I7"/>
  <c r="G7"/>
  <c r="I8" i="12"/>
  <c r="I7" s="1"/>
  <c r="H8"/>
  <c r="G8"/>
  <c r="G7" s="1"/>
  <c r="F8"/>
  <c r="F7" s="1"/>
  <c r="E8"/>
  <c r="D8"/>
  <c r="H7"/>
  <c r="E7"/>
  <c r="D7"/>
  <c r="I7" i="11"/>
  <c r="H7"/>
  <c r="I8" i="10"/>
  <c r="H8"/>
  <c r="F8"/>
  <c r="D8"/>
  <c r="D7" s="1"/>
  <c r="I7"/>
  <c r="H7"/>
  <c r="F7"/>
  <c r="G7" i="9"/>
  <c r="G6" s="1"/>
  <c r="H8" i="8"/>
  <c r="G8"/>
  <c r="G7" s="1"/>
  <c r="F8"/>
  <c r="F7" s="1"/>
  <c r="H7"/>
  <c r="I8" i="7"/>
  <c r="I7" s="1"/>
  <c r="H8"/>
  <c r="H7" s="1"/>
  <c r="G8"/>
  <c r="G7" s="1"/>
  <c r="F8" i="3"/>
  <c r="F7" s="1"/>
  <c r="C6" i="2" s="1"/>
  <c r="E8" i="3"/>
  <c r="E7" s="1"/>
  <c r="C38" i="2" s="1"/>
  <c r="D8" i="3"/>
  <c r="D7"/>
  <c r="G9" i="4" l="1"/>
  <c r="G8" s="1"/>
  <c r="G7" s="1"/>
  <c r="AB9" i="6"/>
  <c r="AA9" s="1"/>
  <c r="AA35"/>
  <c r="I9"/>
  <c r="I8" s="1"/>
  <c r="I7" s="1"/>
  <c r="C36" i="2"/>
  <c r="C40" s="1"/>
  <c r="H7" i="6"/>
  <c r="C7" i="5" s="1"/>
  <c r="C6" s="1"/>
  <c r="J7" i="6"/>
  <c r="F8" l="1"/>
  <c r="AA8"/>
  <c r="AA7" s="1"/>
  <c r="G8"/>
  <c r="F7" l="1"/>
  <c r="C10" i="5"/>
  <c r="G7" i="6"/>
</calcChain>
</file>

<file path=xl/sharedStrings.xml><?xml version="1.0" encoding="utf-8"?>
<sst xmlns="http://schemas.openxmlformats.org/spreadsheetml/2006/main" count="626" uniqueCount="307">
  <si>
    <t>2022年部门预算</t>
  </si>
  <si>
    <t xml:space="preserve">
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</si>
  <si>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</si>
  <si>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</si>
  <si>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</si>
  <si>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</si>
  <si>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</si>
  <si>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</si>
  <si>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</si>
  <si>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</si>
  <si>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</si>
  <si>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</si>
  <si>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</si>
  <si>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</si>
  <si>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</si>
  <si>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</si>
  <si>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</si>
  <si>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</si>
  <si>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</si>
  <si>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</si>
  <si>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</si>
  <si>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</si>
  <si>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</si>
  <si>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</si>
  <si>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</si>
  <si>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</si>
  <si>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</si>
  <si>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</si>
  <si>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</si>
  <si>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</si>
  <si>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</si>
  <si>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</si>
  <si>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</si>
  <si>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</si>
  <si>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</si>
  <si>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</si>
  <si>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</si>
  <si>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</si>
  <si>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</si>
  <si>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</si>
  <si>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</si>
  <si>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</si>
  <si>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</si>
  <si>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</si>
  <si>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</si>
  <si>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</si>
  <si>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</si>
  <si>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</si>
  <si>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</si>
  <si>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</si>
  <si>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</si>
  <si>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</si>
  <si>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</si>
  <si>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</si>
  <si>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</si>
  <si>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</si>
  <si>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</si>
  <si>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</si>
  <si>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</si>
  <si>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</si>
  <si>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</si>
  <si>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</si>
  <si>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</si>
  <si>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</si>
  <si>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</si>
  <si>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</si>
  <si>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</si>
  <si>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</si>
  <si>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</si>
  <si>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</si>
  <si>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</si>
  <si>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</si>
  <si>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</si>
  <si>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</si>
  <si>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</si>
  <si>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</si>
  <si>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</si>
  <si>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</si>
  <si>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</si>
  <si>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01</t>
  </si>
  <si>
    <t>02</t>
  </si>
  <si>
    <r>
      <rPr>
        <sz val="11"/>
        <rFont val="宋体"/>
        <family val="3"/>
        <charset val="134"/>
      </rPr>
      <t> 一般行政管理事务</t>
    </r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</si>
  <si>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</si>
  <si>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</si>
  <si>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</si>
  <si>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210</t>
  </si>
  <si>
    <t>11</t>
  </si>
  <si>
    <t>213</t>
  </si>
  <si>
    <t>221</t>
  </si>
  <si>
    <r>
      <rPr>
        <sz val="11"/>
        <rFont val="宋体"/>
        <family val="3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</si>
  <si>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</si>
  <si>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</si>
  <si>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</si>
  <si>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</si>
  <si>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</si>
  <si>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</si>
  <si>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</si>
  <si>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</si>
  <si>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</si>
  <si>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</si>
  <si>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</si>
  <si>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</si>
  <si>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</si>
  <si>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</si>
  <si>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</si>
  <si>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</si>
  <si>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</si>
  <si>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</si>
  <si>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</si>
  <si>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</si>
  <si>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</si>
  <si>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</si>
  <si>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</si>
  <si>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</si>
  <si>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</si>
  <si>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</si>
  <si>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</si>
  <si>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</si>
  <si>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</si>
  <si>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</si>
  <si>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</si>
  <si>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</si>
  <si>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</si>
  <si>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</si>
  <si>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</si>
  <si>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</si>
  <si>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</si>
  <si>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</si>
  <si>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</si>
  <si>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</si>
  <si>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</si>
  <si>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</si>
  <si>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</si>
  <si>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</si>
  <si>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</si>
  <si>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</si>
  <si>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</si>
  <si>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</si>
  <si>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</si>
  <si>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</si>
  <si>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</si>
  <si>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</si>
  <si>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</si>
  <si>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</si>
  <si>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</si>
  <si>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</si>
  <si>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</si>
  <si>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</si>
  <si>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</si>
  <si>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</si>
  <si>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</si>
  <si>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</si>
  <si>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</si>
  <si>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</si>
  <si>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</si>
  <si>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</si>
  <si>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</si>
  <si>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</si>
  <si>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</si>
  <si>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</si>
  <si>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</si>
  <si>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</si>
  <si>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</si>
  <si>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</si>
  <si>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</si>
  <si>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</si>
  <si>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遗属补助</t>
    </r>
  </si>
  <si>
    <r>
      <rPr>
        <sz val="11"/>
        <rFont val="宋体"/>
        <family val="3"/>
        <charset val="134"/>
      </rPr>
      <t>   奖励金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</si>
  <si>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</si>
  <si>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</si>
  <si>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</si>
  <si>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</si>
  <si>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</si>
  <si>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</si>
  <si>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</si>
  <si>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</si>
  <si>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01</t>
    </r>
  </si>
  <si>
    <t>30101</t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</si>
  <si>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</si>
  <si>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02</t>
    </r>
  </si>
  <si>
    <t>30102</t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</si>
  <si>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</si>
  <si>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07</t>
    </r>
  </si>
  <si>
    <t>30107</t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</si>
  <si>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</si>
  <si>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</si>
  <si>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</si>
  <si>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</si>
  <si>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</si>
  <si>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t>30110</t>
  </si>
  <si>
    <r>
      <rPr>
        <sz val="11"/>
        <rFont val="宋体"/>
        <family val="3"/>
        <charset val="134"/>
      </rPr>
      <t>  职工基本医疗保险缴费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</si>
  <si>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</si>
  <si>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</si>
  <si>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3011201</t>
  </si>
  <si>
    <r>
      <rPr>
        <sz val="11"/>
        <rFont val="宋体"/>
        <family val="3"/>
        <charset val="134"/>
      </rPr>
      <t>   失业保险</t>
    </r>
  </si>
  <si>
    <t>3011202</t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</si>
  <si>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</si>
  <si>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13</t>
    </r>
  </si>
  <si>
    <t>30113</t>
  </si>
  <si>
    <r>
      <rPr>
        <sz val="11"/>
        <rFont val="宋体"/>
        <family val="3"/>
        <charset val="134"/>
      </rPr>
      <t>  住房公积金</t>
    </r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</si>
  <si>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</si>
  <si>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</si>
  <si>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</si>
  <si>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</si>
  <si>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t>30205</t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</si>
  <si>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</si>
  <si>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</si>
  <si>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t>30206</t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</si>
  <si>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</si>
  <si>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11</t>
    </r>
  </si>
  <si>
    <t>30211</t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</si>
  <si>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</si>
  <si>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17</t>
    </r>
  </si>
  <si>
    <t>30217</t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</si>
  <si>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</si>
  <si>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28</t>
    </r>
  </si>
  <si>
    <t>30228</t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</si>
  <si>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</si>
  <si>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29</t>
    </r>
  </si>
  <si>
    <t>30229</t>
  </si>
  <si>
    <r>
      <rPr>
        <sz val="11"/>
        <rFont val="宋体"/>
        <family val="3"/>
        <charset val="134"/>
      </rPr>
      <t>  福利费</t>
    </r>
  </si>
  <si>
    <t>303</t>
  </si>
  <si>
    <r>
      <rPr>
        <sz val="11"/>
        <rFont val="宋体"/>
        <family val="3"/>
        <charset val="134"/>
      </rPr>
      <t> 对个人和家庭的补助</t>
    </r>
  </si>
  <si>
    <t>30305</t>
  </si>
  <si>
    <r>
      <rPr>
        <sz val="11"/>
        <rFont val="宋体"/>
        <family val="3"/>
        <charset val="134"/>
      </rPr>
      <t>  生活补助</t>
    </r>
  </si>
  <si>
    <t>3030503</t>
  </si>
  <si>
    <r>
      <rPr>
        <sz val="11"/>
        <rFont val="宋体"/>
        <family val="3"/>
        <charset val="134"/>
      </rPr>
      <t>   遗属补助</t>
    </r>
  </si>
  <si>
    <r>
      <rPr>
        <sz val="11"/>
        <rFont val="宋体"/>
        <family val="3"/>
        <charset val="134"/>
      </rPr>
      <t>09</t>
    </r>
  </si>
  <si>
    <t>30309</t>
  </si>
  <si>
    <r>
      <rPr>
        <sz val="11"/>
        <rFont val="宋体"/>
        <family val="3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</si>
  <si>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</si>
  <si>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</si>
  <si>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</si>
  <si>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</si>
  <si>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</si>
  <si>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</si>
  <si>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</si>
  <si>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</si>
  <si>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</si>
  <si>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</si>
  <si>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</si>
  <si>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</si>
  <si>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</si>
  <si>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</si>
  <si>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</si>
  <si>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</si>
  <si>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</si>
  <si>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</si>
  <si>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</si>
  <si>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</si>
  <si>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</si>
  <si>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旺苍县米仓山自然保护区事务中心</t>
    </r>
  </si>
  <si>
    <t>04</t>
  </si>
  <si>
    <t>209001</t>
  </si>
  <si>
    <t>旅游发展基金（旅游厕所）</t>
  </si>
  <si>
    <r>
      <rPr>
        <sz val="11"/>
        <rFont val="宋体"/>
        <family val="3"/>
        <charset val="134"/>
      </rPr>
      <t>旺苍县米仓山自然保护区事务中心</t>
    </r>
  </si>
  <si>
    <r>
      <rPr>
        <sz val="11"/>
        <rFont val="宋体"/>
        <family val="3"/>
        <charset val="134"/>
      </rPr>
      <t> 事业机构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</si>
  <si>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</si>
  <si>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04</t>
    </r>
  </si>
  <si>
    <t>30204</t>
  </si>
  <si>
    <r>
      <rPr>
        <sz val="11"/>
        <rFont val="宋体"/>
        <family val="3"/>
        <charset val="134"/>
      </rPr>
      <t>  手续费</t>
    </r>
  </si>
  <si>
    <r>
      <rPr>
        <sz val="11"/>
        <rFont val="宋体"/>
        <family val="3"/>
        <charset val="134"/>
      </rPr>
      <t>99</t>
    </r>
  </si>
  <si>
    <t>30299</t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</si>
  <si>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</si>
  <si>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旺苍县米仓山自然保护区事务中心部门</t>
    </r>
  </si>
  <si>
    <r>
      <rPr>
        <sz val="11"/>
        <rFont val="宋体"/>
        <family val="3"/>
        <charset val="134"/>
      </rPr>
      <t> 事业单位医疗</t>
    </r>
  </si>
  <si>
    <t>   手续费</t>
  </si>
  <si>
    <r>
      <rPr>
        <sz val="11"/>
        <rFont val="宋体"/>
        <family val="3"/>
        <charset val="134"/>
      </rPr>
      <t>   公务用车运行维护费</t>
    </r>
  </si>
  <si>
    <t>其他资本性支出</t>
  </si>
  <si>
    <t>01</t>
    <phoneticPr fontId="17" type="noConversion"/>
  </si>
  <si>
    <t>02</t>
    <phoneticPr fontId="17" type="noConversion"/>
  </si>
  <si>
    <t>07</t>
    <phoneticPr fontId="17" type="noConversion"/>
  </si>
  <si>
    <t>08</t>
    <phoneticPr fontId="17" type="noConversion"/>
  </si>
  <si>
    <t>10</t>
    <phoneticPr fontId="17" type="noConversion"/>
  </si>
  <si>
    <t>12</t>
    <phoneticPr fontId="17" type="noConversion"/>
  </si>
  <si>
    <t>04</t>
    <phoneticPr fontId="17" type="noConversion"/>
  </si>
  <si>
    <t>05</t>
    <phoneticPr fontId="17" type="noConversion"/>
  </si>
  <si>
    <t>06</t>
    <phoneticPr fontId="17" type="noConversion"/>
  </si>
  <si>
    <t>11</t>
    <phoneticPr fontId="17" type="noConversion"/>
  </si>
  <si>
    <t>17</t>
    <phoneticPr fontId="17" type="noConversion"/>
  </si>
  <si>
    <t>28</t>
    <phoneticPr fontId="17" type="noConversion"/>
  </si>
  <si>
    <t>29</t>
    <phoneticPr fontId="17" type="noConversion"/>
  </si>
  <si>
    <t>31</t>
    <phoneticPr fontId="17" type="noConversion"/>
  </si>
  <si>
    <t>99</t>
    <phoneticPr fontId="17" type="noConversion"/>
  </si>
  <si>
    <t>09</t>
    <phoneticPr fontId="17" type="noConversion"/>
  </si>
  <si>
    <r>
      <t>0</t>
    </r>
    <r>
      <rPr>
        <sz val="11"/>
        <rFont val="宋体"/>
        <family val="3"/>
        <charset val="134"/>
      </rPr>
      <t>4</t>
    </r>
    <phoneticPr fontId="17" type="noConversion"/>
  </si>
  <si>
    <r>
      <t>0</t>
    </r>
    <r>
      <rPr>
        <sz val="11"/>
        <rFont val="宋体"/>
        <family val="3"/>
        <charset val="134"/>
      </rPr>
      <t>1</t>
    </r>
    <phoneticPr fontId="17" type="noConversion"/>
  </si>
  <si>
    <r>
      <t>0</t>
    </r>
    <r>
      <rPr>
        <sz val="11"/>
        <rFont val="宋体"/>
        <family val="3"/>
        <charset val="134"/>
      </rPr>
      <t>2</t>
    </r>
    <phoneticPr fontId="17" type="noConversion"/>
  </si>
  <si>
    <r>
      <t>1</t>
    </r>
    <r>
      <rPr>
        <sz val="11"/>
        <rFont val="宋体"/>
        <family val="3"/>
        <charset val="134"/>
      </rPr>
      <t>0</t>
    </r>
    <phoneticPr fontId="17" type="noConversion"/>
  </si>
  <si>
    <t>生态功能区禁止开发区补助资金</t>
    <phoneticPr fontId="17" type="noConversion"/>
  </si>
  <si>
    <t>中央财政林业补助资金</t>
    <phoneticPr fontId="17" type="noConversion"/>
  </si>
  <si>
    <t>旅游发展基金（旅游厕所）</t>
    <phoneticPr fontId="17" type="noConversion"/>
  </si>
  <si>
    <r>
      <t>0</t>
    </r>
    <r>
      <rPr>
        <sz val="11"/>
        <rFont val="宋体"/>
        <family val="3"/>
        <charset val="134"/>
      </rPr>
      <t>9</t>
    </r>
    <phoneticPr fontId="17" type="noConversion"/>
  </si>
  <si>
    <r>
      <t>0</t>
    </r>
    <r>
      <rPr>
        <sz val="11"/>
        <rFont val="宋体"/>
        <family val="3"/>
        <charset val="134"/>
      </rPr>
      <t>4</t>
    </r>
    <phoneticPr fontId="17" type="noConversion"/>
  </si>
  <si>
    <t>对附属单位
补助支出</t>
    <phoneticPr fontId="17" type="noConversion"/>
  </si>
  <si>
    <t>上缴上级
支出</t>
    <phoneticPr fontId="17" type="noConversion"/>
  </si>
  <si>
    <t>部门：旺苍县米仓山自然保护区事务中心</t>
    <phoneticPr fontId="17" type="noConversion"/>
  </si>
  <si>
    <t>部门：旺苍县米仓山自然保护区事务中心</t>
    <phoneticPr fontId="17" type="noConversion"/>
  </si>
  <si>
    <t>部门：旺苍县米仓山自然保护区事务中心</t>
    <phoneticPr fontId="17" type="noConversion"/>
  </si>
  <si>
    <r>
      <t>0</t>
    </r>
    <r>
      <rPr>
        <sz val="11"/>
        <rFont val="宋体"/>
        <family val="3"/>
        <charset val="134"/>
      </rPr>
      <t>1</t>
    </r>
    <phoneticPr fontId="17" type="noConversion"/>
  </si>
  <si>
    <t>02</t>
    <phoneticPr fontId="17" type="noConversion"/>
  </si>
  <si>
    <t>10</t>
    <phoneticPr fontId="17" type="noConversion"/>
  </si>
  <si>
    <t xml:space="preserve">  生态功能区禁止开发区补助资金</t>
    <phoneticPr fontId="17" type="noConversion"/>
  </si>
  <si>
    <t xml:space="preserve">  中央财政林业补助资金</t>
    <phoneticPr fontId="17" type="noConversion"/>
  </si>
  <si>
    <t>209</t>
    <phoneticPr fontId="17" type="noConversion"/>
  </si>
  <si>
    <t>09</t>
    <phoneticPr fontId="17" type="noConversion"/>
  </si>
  <si>
    <t>04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</si>
</sst>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);[Red]\(0.00\)"/>
  </numFmts>
  <fonts count="20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FF2F7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3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4" fontId="14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0" fontId="14" fillId="0" borderId="11" xfId="1" applyFont="1" applyBorder="1" applyAlignment="1">
      <alignment horizontal="left" vertical="center"/>
    </xf>
    <xf numFmtId="4" fontId="14" fillId="0" borderId="11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4" fontId="14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0" fontId="14" fillId="0" borderId="11" xfId="1" applyFont="1" applyBorder="1" applyAlignment="1">
      <alignment horizontal="left" vertical="center"/>
    </xf>
    <xf numFmtId="4" fontId="14" fillId="0" borderId="11" xfId="1" applyNumberFormat="1" applyFon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4" fontId="14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4" fontId="14" fillId="0" borderId="11" xfId="1" applyNumberFormat="1" applyFon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/>
    </xf>
    <xf numFmtId="4" fontId="14" fillId="0" borderId="11" xfId="1" applyNumberFormat="1" applyFon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4" fontId="14" fillId="7" borderId="11" xfId="1" applyNumberFormat="1" applyFont="1" applyFill="1" applyBorder="1" applyAlignment="1">
      <alignment horizontal="right" vertical="center"/>
    </xf>
    <xf numFmtId="49" fontId="14" fillId="0" borderId="11" xfId="1" applyNumberFormat="1" applyFont="1" applyBorder="1" applyAlignment="1">
      <alignment horizontal="center" vertical="center"/>
    </xf>
    <xf numFmtId="4" fontId="16" fillId="7" borderId="11" xfId="1" applyNumberFormat="1" applyFont="1" applyFill="1" applyBorder="1" applyAlignment="1">
      <alignment horizontal="right" vertical="center"/>
    </xf>
    <xf numFmtId="4" fontId="2" fillId="7" borderId="9" xfId="0" applyNumberFormat="1" applyFont="1" applyFill="1" applyBorder="1" applyAlignment="1">
      <alignment horizontal="right" vertical="center"/>
    </xf>
    <xf numFmtId="4" fontId="14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4" fontId="4" fillId="7" borderId="4" xfId="0" applyNumberFormat="1" applyFont="1" applyFill="1" applyBorder="1" applyAlignment="1">
      <alignment horizontal="right" vertical="center"/>
    </xf>
    <xf numFmtId="4" fontId="2" fillId="7" borderId="4" xfId="0" applyNumberFormat="1" applyFont="1" applyFill="1" applyBorder="1" applyAlignment="1">
      <alignment horizontal="right" vertical="center"/>
    </xf>
    <xf numFmtId="4" fontId="14" fillId="0" borderId="11" xfId="1" applyNumberFormat="1" applyFont="1" applyBorder="1" applyAlignment="1">
      <alignment horizontal="right" vertical="center"/>
    </xf>
    <xf numFmtId="0" fontId="14" fillId="6" borderId="11" xfId="1" applyFont="1" applyFill="1" applyBorder="1" applyAlignment="1">
      <alignment horizontal="left" vertical="center"/>
    </xf>
    <xf numFmtId="4" fontId="14" fillId="6" borderId="11" xfId="1" applyNumberFormat="1" applyFont="1" applyFill="1" applyBorder="1" applyAlignment="1">
      <alignment horizontal="right" vertical="center"/>
    </xf>
    <xf numFmtId="4" fontId="14" fillId="0" borderId="11" xfId="1" applyNumberFormat="1" applyFont="1" applyBorder="1" applyAlignment="1">
      <alignment horizontal="right" vertical="center"/>
    </xf>
    <xf numFmtId="0" fontId="14" fillId="0" borderId="11" xfId="1" applyFont="1" applyFill="1" applyBorder="1" applyAlignment="1">
      <alignment horizontal="left" vertical="center"/>
    </xf>
    <xf numFmtId="4" fontId="14" fillId="0" borderId="11" xfId="1" applyNumberFormat="1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49" fontId="14" fillId="4" borderId="4" xfId="0" applyNumberFormat="1" applyFont="1" applyFill="1" applyBorder="1" applyAlignment="1">
      <alignment horizontal="left" vertical="center"/>
    </xf>
    <xf numFmtId="177" fontId="2" fillId="4" borderId="4" xfId="0" applyNumberFormat="1" applyFont="1" applyFill="1" applyBorder="1" applyAlignment="1">
      <alignment horizontal="right" vertical="center"/>
    </xf>
    <xf numFmtId="49" fontId="14" fillId="6" borderId="11" xfId="1" applyNumberFormat="1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" fontId="2" fillId="9" borderId="9" xfId="0" applyNumberFormat="1" applyFont="1" applyFill="1" applyBorder="1" applyAlignment="1">
      <alignment horizontal="right" vertical="center"/>
    </xf>
    <xf numFmtId="49" fontId="14" fillId="0" borderId="4" xfId="0" applyNumberFormat="1" applyFont="1" applyBorder="1" applyAlignment="1">
      <alignment horizontal="center" vertical="center"/>
    </xf>
    <xf numFmtId="4" fontId="14" fillId="8" borderId="11" xfId="1" applyNumberFormat="1" applyFont="1" applyFill="1" applyBorder="1" applyAlignment="1">
      <alignment horizontal="right" vertical="center"/>
    </xf>
    <xf numFmtId="4" fontId="2" fillId="8" borderId="4" xfId="0" applyNumberFormat="1" applyFont="1" applyFill="1" applyBorder="1" applyAlignment="1">
      <alignment horizontal="right" vertical="center"/>
    </xf>
    <xf numFmtId="4" fontId="18" fillId="8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9" fillId="8" borderId="4" xfId="0" applyNumberFormat="1" applyFont="1" applyFill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57"/>
    </row>
    <row r="2" spans="1:1" ht="195.6" customHeight="1">
      <c r="A2" s="58" t="s">
        <v>0</v>
      </c>
    </row>
    <row r="3" spans="1:1" ht="146.65" customHeight="1">
      <c r="A3" s="59">
        <v>44629</v>
      </c>
    </row>
  </sheetData>
  <phoneticPr fontId="17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H20" sqref="H20"/>
    </sheetView>
  </sheetViews>
  <sheetFormatPr defaultColWidth="10" defaultRowHeight="13.5"/>
  <cols>
    <col min="1" max="1" width="1.5" customWidth="1"/>
    <col min="2" max="2" width="9.75" customWidth="1"/>
    <col min="3" max="3" width="33.75" customWidth="1"/>
    <col min="4" max="4" width="11.125" customWidth="1"/>
    <col min="5" max="5" width="14.875" customWidth="1"/>
    <col min="6" max="6" width="12" customWidth="1"/>
    <col min="7" max="8" width="16.375" customWidth="1"/>
    <col min="9" max="9" width="14.87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1"/>
      <c r="D1" s="22"/>
      <c r="E1" s="22"/>
      <c r="F1" s="22"/>
      <c r="G1" s="22"/>
      <c r="H1" s="22"/>
      <c r="I1" s="14" t="s">
        <v>234</v>
      </c>
      <c r="J1" s="4"/>
    </row>
    <row r="2" spans="1:10" ht="22.9" customHeight="1">
      <c r="A2" s="1"/>
      <c r="B2" s="125" t="s">
        <v>235</v>
      </c>
      <c r="C2" s="125"/>
      <c r="D2" s="125"/>
      <c r="E2" s="125"/>
      <c r="F2" s="125"/>
      <c r="G2" s="125"/>
      <c r="H2" s="125"/>
      <c r="I2" s="125"/>
      <c r="J2" s="4" t="s">
        <v>2</v>
      </c>
    </row>
    <row r="3" spans="1:10" ht="19.5" customHeight="1">
      <c r="A3" s="3"/>
      <c r="B3" s="126" t="s">
        <v>296</v>
      </c>
      <c r="C3" s="126"/>
      <c r="D3" s="15"/>
      <c r="E3" s="15"/>
      <c r="F3" s="15"/>
      <c r="G3" s="15"/>
      <c r="H3" s="15"/>
      <c r="I3" s="15" t="s">
        <v>4</v>
      </c>
      <c r="J3" s="16"/>
    </row>
    <row r="4" spans="1:10" ht="24.4" customHeight="1">
      <c r="A4" s="4"/>
      <c r="B4" s="128" t="s">
        <v>236</v>
      </c>
      <c r="C4" s="128" t="s">
        <v>69</v>
      </c>
      <c r="D4" s="128" t="s">
        <v>237</v>
      </c>
      <c r="E4" s="128"/>
      <c r="F4" s="128"/>
      <c r="G4" s="128"/>
      <c r="H4" s="128"/>
      <c r="I4" s="128"/>
      <c r="J4" s="17"/>
    </row>
    <row r="5" spans="1:10" ht="24.4" customHeight="1">
      <c r="A5" s="6"/>
      <c r="B5" s="128"/>
      <c r="C5" s="128"/>
      <c r="D5" s="128" t="s">
        <v>57</v>
      </c>
      <c r="E5" s="122" t="s">
        <v>238</v>
      </c>
      <c r="F5" s="128" t="s">
        <v>239</v>
      </c>
      <c r="G5" s="128"/>
      <c r="H5" s="128"/>
      <c r="I5" s="128" t="s">
        <v>240</v>
      </c>
      <c r="J5" s="17"/>
    </row>
    <row r="6" spans="1:10" ht="24.4" customHeight="1">
      <c r="A6" s="6"/>
      <c r="B6" s="128"/>
      <c r="C6" s="128"/>
      <c r="D6" s="128"/>
      <c r="E6" s="122"/>
      <c r="F6" s="5" t="s">
        <v>139</v>
      </c>
      <c r="G6" s="5" t="s">
        <v>241</v>
      </c>
      <c r="H6" s="5" t="s">
        <v>242</v>
      </c>
      <c r="I6" s="128"/>
      <c r="J6" s="18"/>
    </row>
    <row r="7" spans="1:10" ht="22.9" customHeight="1">
      <c r="A7" s="7"/>
      <c r="B7" s="8"/>
      <c r="C7" s="8" t="s">
        <v>70</v>
      </c>
      <c r="D7" s="23">
        <f t="shared" ref="D7:I7" si="0">D8</f>
        <v>8.8000000000000007</v>
      </c>
      <c r="E7" s="23"/>
      <c r="F7" s="23">
        <f t="shared" si="0"/>
        <v>6</v>
      </c>
      <c r="G7" s="23"/>
      <c r="H7" s="23">
        <f t="shared" si="0"/>
        <v>6</v>
      </c>
      <c r="I7" s="23">
        <f t="shared" si="0"/>
        <v>2.8</v>
      </c>
      <c r="J7" s="19"/>
    </row>
    <row r="8" spans="1:10" ht="22.9" customHeight="1">
      <c r="A8" s="6"/>
      <c r="B8" s="9"/>
      <c r="C8" s="9" t="s">
        <v>21</v>
      </c>
      <c r="D8" s="10">
        <f t="shared" ref="D8:I8" si="1">D9</f>
        <v>8.8000000000000007</v>
      </c>
      <c r="E8" s="10"/>
      <c r="F8" s="10">
        <f t="shared" si="1"/>
        <v>6</v>
      </c>
      <c r="G8" s="10"/>
      <c r="H8" s="10">
        <f t="shared" si="1"/>
        <v>6</v>
      </c>
      <c r="I8" s="10">
        <f t="shared" si="1"/>
        <v>2.8</v>
      </c>
      <c r="J8" s="17"/>
    </row>
    <row r="9" spans="1:10" ht="22.9" customHeight="1">
      <c r="A9" s="6"/>
      <c r="B9" s="73" t="s">
        <v>253</v>
      </c>
      <c r="C9" s="73" t="s">
        <v>251</v>
      </c>
      <c r="D9" s="74">
        <v>8.8000000000000007</v>
      </c>
      <c r="E9" s="74"/>
      <c r="F9" s="74">
        <v>6</v>
      </c>
      <c r="G9" s="74"/>
      <c r="H9" s="74">
        <v>6</v>
      </c>
      <c r="I9" s="74">
        <v>2.8</v>
      </c>
      <c r="J9" s="17"/>
    </row>
    <row r="10" spans="1:10" ht="9.75" customHeight="1">
      <c r="A10" s="12"/>
      <c r="B10" s="12"/>
      <c r="C10" s="12"/>
      <c r="D10" s="12"/>
      <c r="E10" s="12"/>
      <c r="F10" s="12"/>
      <c r="G10" s="12"/>
      <c r="H10" s="12"/>
      <c r="I10" s="12"/>
      <c r="J10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ageMargins left="0.74803149606299213" right="0.74803149606299213" top="1.22" bottom="0.27559055118110237" header="1.02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27"/>
      <c r="C1" s="127"/>
      <c r="D1" s="127"/>
      <c r="E1" s="21"/>
      <c r="F1" s="21"/>
      <c r="G1" s="22"/>
      <c r="H1" s="22"/>
      <c r="I1" s="14" t="s">
        <v>243</v>
      </c>
      <c r="J1" s="4"/>
    </row>
    <row r="2" spans="1:10" ht="22.9" customHeight="1">
      <c r="A2" s="1"/>
      <c r="B2" s="125" t="s">
        <v>244</v>
      </c>
      <c r="C2" s="125"/>
      <c r="D2" s="125"/>
      <c r="E2" s="125"/>
      <c r="F2" s="125"/>
      <c r="G2" s="125"/>
      <c r="H2" s="125"/>
      <c r="I2" s="125"/>
      <c r="J2" s="4" t="s">
        <v>2</v>
      </c>
    </row>
    <row r="3" spans="1:10" ht="19.5" customHeight="1">
      <c r="A3" s="3"/>
      <c r="B3" s="126" t="s">
        <v>296</v>
      </c>
      <c r="C3" s="126"/>
      <c r="D3" s="126"/>
      <c r="E3" s="126"/>
      <c r="F3" s="126"/>
      <c r="G3" s="3"/>
      <c r="H3" s="3"/>
      <c r="I3" s="15" t="s">
        <v>4</v>
      </c>
      <c r="J3" s="16"/>
    </row>
    <row r="4" spans="1:10" ht="24.4" customHeight="1">
      <c r="A4" s="4"/>
      <c r="B4" s="128" t="s">
        <v>7</v>
      </c>
      <c r="C4" s="128"/>
      <c r="D4" s="128"/>
      <c r="E4" s="128"/>
      <c r="F4" s="128"/>
      <c r="G4" s="128" t="s">
        <v>245</v>
      </c>
      <c r="H4" s="128"/>
      <c r="I4" s="128"/>
      <c r="J4" s="17"/>
    </row>
    <row r="5" spans="1:10" ht="24.4" customHeight="1">
      <c r="A5" s="6"/>
      <c r="B5" s="128" t="s">
        <v>75</v>
      </c>
      <c r="C5" s="128"/>
      <c r="D5" s="128"/>
      <c r="E5" s="128" t="s">
        <v>68</v>
      </c>
      <c r="F5" s="128" t="s">
        <v>69</v>
      </c>
      <c r="G5" s="128" t="s">
        <v>57</v>
      </c>
      <c r="H5" s="128" t="s">
        <v>73</v>
      </c>
      <c r="I5" s="128" t="s">
        <v>74</v>
      </c>
      <c r="J5" s="17"/>
    </row>
    <row r="6" spans="1:10" ht="24.4" customHeight="1">
      <c r="A6" s="6"/>
      <c r="B6" s="5" t="s">
        <v>76</v>
      </c>
      <c r="C6" s="5" t="s">
        <v>77</v>
      </c>
      <c r="D6" s="5" t="s">
        <v>78</v>
      </c>
      <c r="E6" s="128"/>
      <c r="F6" s="128"/>
      <c r="G6" s="128"/>
      <c r="H6" s="128"/>
      <c r="I6" s="128"/>
      <c r="J6" s="18"/>
    </row>
    <row r="7" spans="1:10" ht="22.9" customHeight="1">
      <c r="A7" s="7"/>
      <c r="B7" s="8"/>
      <c r="C7" s="8"/>
      <c r="D7" s="8"/>
      <c r="E7" s="8"/>
      <c r="F7" s="8" t="s">
        <v>70</v>
      </c>
      <c r="G7" s="23">
        <f>G8</f>
        <v>12</v>
      </c>
      <c r="H7" s="23">
        <f>H8</f>
        <v>0</v>
      </c>
      <c r="I7" s="23">
        <f>I8</f>
        <v>12</v>
      </c>
      <c r="J7" s="19"/>
    </row>
    <row r="8" spans="1:10" ht="22.9" customHeight="1">
      <c r="A8" s="6"/>
      <c r="B8" s="70"/>
      <c r="C8" s="70"/>
      <c r="D8" s="70"/>
      <c r="E8" s="70">
        <v>209001</v>
      </c>
      <c r="F8" s="67" t="s">
        <v>251</v>
      </c>
      <c r="G8" s="69">
        <v>12</v>
      </c>
      <c r="H8" s="68"/>
      <c r="I8" s="68">
        <v>12</v>
      </c>
      <c r="J8" s="17"/>
    </row>
    <row r="9" spans="1:10" ht="22.9" customHeight="1">
      <c r="A9" s="6"/>
      <c r="B9" s="112" t="s">
        <v>304</v>
      </c>
      <c r="C9" s="112" t="s">
        <v>305</v>
      </c>
      <c r="D9" s="112" t="s">
        <v>306</v>
      </c>
      <c r="E9" s="70" t="s">
        <v>253</v>
      </c>
      <c r="F9" s="72" t="s">
        <v>254</v>
      </c>
      <c r="G9" s="69">
        <v>12</v>
      </c>
      <c r="H9" s="71"/>
      <c r="I9" s="71">
        <v>12</v>
      </c>
      <c r="J9" s="17"/>
    </row>
    <row r="10" spans="1:10" ht="22.9" customHeight="1">
      <c r="A10" s="6"/>
      <c r="B10" s="9"/>
      <c r="C10" s="9"/>
      <c r="D10" s="9"/>
      <c r="E10" s="9"/>
      <c r="F10" s="9" t="s">
        <v>108</v>
      </c>
      <c r="G10" s="10">
        <f>H10+I10</f>
        <v>0</v>
      </c>
      <c r="H10" s="11"/>
      <c r="I10" s="11"/>
      <c r="J10" s="18"/>
    </row>
    <row r="11" spans="1:10" ht="9.75" customHeight="1">
      <c r="A11" s="12"/>
      <c r="B11" s="13"/>
      <c r="C11" s="13"/>
      <c r="D11" s="13"/>
      <c r="E11" s="13"/>
      <c r="F11" s="12"/>
      <c r="G11" s="12"/>
      <c r="H11" s="12"/>
      <c r="I11" s="12"/>
      <c r="J11" s="2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7" type="noConversion"/>
  <pageMargins left="1.1200000000000001" right="0.74803149606299213" top="1.1200000000000001" bottom="0.27559055118110237" header="0.95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16" sqref="D16"/>
    </sheetView>
  </sheetViews>
  <sheetFormatPr defaultColWidth="10" defaultRowHeight="13.5"/>
  <cols>
    <col min="1" max="1" width="1.5" customWidth="1"/>
    <col min="2" max="2" width="9.125" customWidth="1"/>
    <col min="3" max="3" width="33.375" customWidth="1"/>
    <col min="4" max="4" width="11.125" customWidth="1"/>
    <col min="5" max="5" width="16.375" customWidth="1"/>
    <col min="6" max="6" width="11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1"/>
      <c r="D1" s="22"/>
      <c r="E1" s="22"/>
      <c r="F1" s="22"/>
      <c r="G1" s="22"/>
      <c r="H1" s="22"/>
      <c r="I1" s="14" t="s">
        <v>246</v>
      </c>
      <c r="J1" s="4"/>
    </row>
    <row r="2" spans="1:10" ht="22.9" customHeight="1">
      <c r="A2" s="1"/>
      <c r="B2" s="125" t="s">
        <v>247</v>
      </c>
      <c r="C2" s="125"/>
      <c r="D2" s="125"/>
      <c r="E2" s="125"/>
      <c r="F2" s="125"/>
      <c r="G2" s="125"/>
      <c r="H2" s="125"/>
      <c r="I2" s="125"/>
      <c r="J2" s="4" t="s">
        <v>2</v>
      </c>
    </row>
    <row r="3" spans="1:10" ht="19.5" customHeight="1">
      <c r="A3" s="3"/>
      <c r="B3" s="126" t="s">
        <v>296</v>
      </c>
      <c r="C3" s="126"/>
      <c r="D3" s="15"/>
      <c r="E3" s="15"/>
      <c r="F3" s="15"/>
      <c r="G3" s="15"/>
      <c r="H3" s="15"/>
      <c r="I3" s="15" t="s">
        <v>4</v>
      </c>
      <c r="J3" s="16"/>
    </row>
    <row r="4" spans="1:10" ht="29.25" customHeight="1">
      <c r="A4" s="4"/>
      <c r="B4" s="128" t="s">
        <v>236</v>
      </c>
      <c r="C4" s="128" t="s">
        <v>69</v>
      </c>
      <c r="D4" s="128" t="s">
        <v>237</v>
      </c>
      <c r="E4" s="128"/>
      <c r="F4" s="128"/>
      <c r="G4" s="128"/>
      <c r="H4" s="128"/>
      <c r="I4" s="128"/>
      <c r="J4" s="17"/>
    </row>
    <row r="5" spans="1:10" ht="29.25" customHeight="1">
      <c r="A5" s="6"/>
      <c r="B5" s="128"/>
      <c r="C5" s="128"/>
      <c r="D5" s="128" t="s">
        <v>57</v>
      </c>
      <c r="E5" s="122" t="s">
        <v>238</v>
      </c>
      <c r="F5" s="128" t="s">
        <v>239</v>
      </c>
      <c r="G5" s="128"/>
      <c r="H5" s="128"/>
      <c r="I5" s="128" t="s">
        <v>240</v>
      </c>
      <c r="J5" s="17"/>
    </row>
    <row r="6" spans="1:10" ht="29.25" customHeight="1">
      <c r="A6" s="6"/>
      <c r="B6" s="128"/>
      <c r="C6" s="128"/>
      <c r="D6" s="128"/>
      <c r="E6" s="122"/>
      <c r="F6" s="5" t="s">
        <v>139</v>
      </c>
      <c r="G6" s="5" t="s">
        <v>241</v>
      </c>
      <c r="H6" s="5" t="s">
        <v>242</v>
      </c>
      <c r="I6" s="128"/>
      <c r="J6" s="18"/>
    </row>
    <row r="7" spans="1:10" ht="31.5" customHeight="1">
      <c r="A7" s="7"/>
      <c r="B7" s="8"/>
      <c r="C7" s="8" t="s">
        <v>70</v>
      </c>
      <c r="D7" s="23">
        <f t="shared" ref="D7:I7" si="0">D8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19"/>
    </row>
    <row r="8" spans="1:10" ht="31.5" customHeight="1">
      <c r="A8" s="6"/>
      <c r="B8" s="9"/>
      <c r="C8" s="9" t="s">
        <v>21</v>
      </c>
      <c r="D8" s="10">
        <f t="shared" ref="D8:I8" si="1">SUM(D9)</f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7"/>
    </row>
    <row r="9" spans="1:10" ht="31.5" customHeight="1">
      <c r="A9" s="6"/>
      <c r="B9" s="65">
        <v>209001</v>
      </c>
      <c r="C9" s="64" t="s">
        <v>251</v>
      </c>
      <c r="D9" s="66">
        <v>0</v>
      </c>
      <c r="E9" s="66"/>
      <c r="F9" s="66">
        <v>0</v>
      </c>
      <c r="G9" s="11"/>
      <c r="H9" s="11"/>
      <c r="I9" s="11"/>
      <c r="J9" s="17"/>
    </row>
    <row r="10" spans="1:10" ht="9.75" customHeight="1">
      <c r="A10" s="12"/>
      <c r="B10" s="12"/>
      <c r="C10" s="12"/>
      <c r="D10" s="12"/>
      <c r="E10" s="12"/>
      <c r="F10" s="12"/>
      <c r="G10" s="12"/>
      <c r="H10" s="12"/>
      <c r="I10" s="12"/>
      <c r="J10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ageMargins left="0.91" right="0.43" top="1.36" bottom="0.27559055118110237" header="0.81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K31" sqref="K3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27"/>
      <c r="C1" s="127"/>
      <c r="D1" s="127"/>
      <c r="E1" s="2"/>
      <c r="F1" s="2"/>
      <c r="G1" s="2"/>
      <c r="H1" s="2"/>
      <c r="I1" s="14" t="s">
        <v>248</v>
      </c>
      <c r="J1" s="4"/>
    </row>
    <row r="2" spans="1:10" ht="22.9" customHeight="1">
      <c r="A2" s="1"/>
      <c r="B2" s="125" t="s">
        <v>249</v>
      </c>
      <c r="C2" s="125"/>
      <c r="D2" s="125"/>
      <c r="E2" s="125"/>
      <c r="F2" s="125"/>
      <c r="G2" s="125"/>
      <c r="H2" s="125"/>
      <c r="I2" s="125"/>
      <c r="J2" s="4" t="s">
        <v>2</v>
      </c>
    </row>
    <row r="3" spans="1:10" ht="19.5" customHeight="1">
      <c r="A3" s="3"/>
      <c r="B3" s="126" t="s">
        <v>296</v>
      </c>
      <c r="C3" s="126"/>
      <c r="D3" s="126"/>
      <c r="E3" s="126"/>
      <c r="F3" s="126"/>
      <c r="G3" s="3"/>
      <c r="H3" s="3"/>
      <c r="I3" s="15" t="s">
        <v>4</v>
      </c>
      <c r="J3" s="16"/>
    </row>
    <row r="4" spans="1:10" ht="24.4" customHeight="1">
      <c r="A4" s="4"/>
      <c r="B4" s="128" t="s">
        <v>7</v>
      </c>
      <c r="C4" s="128"/>
      <c r="D4" s="128"/>
      <c r="E4" s="128"/>
      <c r="F4" s="128"/>
      <c r="G4" s="128" t="s">
        <v>250</v>
      </c>
      <c r="H4" s="128"/>
      <c r="I4" s="128"/>
      <c r="J4" s="17"/>
    </row>
    <row r="5" spans="1:10" ht="24.4" customHeight="1">
      <c r="A5" s="6"/>
      <c r="B5" s="128" t="s">
        <v>75</v>
      </c>
      <c r="C5" s="128"/>
      <c r="D5" s="128"/>
      <c r="E5" s="128" t="s">
        <v>68</v>
      </c>
      <c r="F5" s="128" t="s">
        <v>69</v>
      </c>
      <c r="G5" s="128" t="s">
        <v>57</v>
      </c>
      <c r="H5" s="128" t="s">
        <v>73</v>
      </c>
      <c r="I5" s="128" t="s">
        <v>74</v>
      </c>
      <c r="J5" s="17"/>
    </row>
    <row r="6" spans="1:10" ht="24.4" customHeight="1">
      <c r="A6" s="6"/>
      <c r="B6" s="5" t="s">
        <v>76</v>
      </c>
      <c r="C6" s="5" t="s">
        <v>77</v>
      </c>
      <c r="D6" s="5" t="s">
        <v>78</v>
      </c>
      <c r="E6" s="128"/>
      <c r="F6" s="128"/>
      <c r="G6" s="128"/>
      <c r="H6" s="128"/>
      <c r="I6" s="128"/>
      <c r="J6" s="18"/>
    </row>
    <row r="7" spans="1:10" ht="22.9" customHeight="1">
      <c r="A7" s="7"/>
      <c r="B7" s="8"/>
      <c r="C7" s="8"/>
      <c r="D7" s="8"/>
      <c r="E7" s="8"/>
      <c r="F7" s="8" t="s">
        <v>70</v>
      </c>
      <c r="G7" s="115">
        <f>G8</f>
        <v>0</v>
      </c>
      <c r="H7" s="116">
        <f>H8</f>
        <v>0</v>
      </c>
      <c r="I7" s="116">
        <f>I8</f>
        <v>0</v>
      </c>
      <c r="J7" s="19"/>
    </row>
    <row r="8" spans="1:10" ht="22.9" customHeight="1">
      <c r="A8" s="6"/>
      <c r="B8" s="9"/>
      <c r="C8" s="9"/>
      <c r="D8" s="9"/>
      <c r="E8" s="9"/>
      <c r="F8" s="9" t="s">
        <v>21</v>
      </c>
      <c r="G8" s="117">
        <f>SUM(G9:G10)</f>
        <v>0</v>
      </c>
      <c r="H8" s="118">
        <f>SUM(H9:H10)</f>
        <v>0</v>
      </c>
      <c r="I8" s="118">
        <f>SUM(I9:I10)</f>
        <v>0</v>
      </c>
      <c r="J8" s="17"/>
    </row>
    <row r="9" spans="1:10" ht="22.9" customHeight="1">
      <c r="A9" s="6"/>
      <c r="B9" s="9"/>
      <c r="C9" s="9"/>
      <c r="D9" s="9"/>
      <c r="E9" s="63">
        <v>209001</v>
      </c>
      <c r="F9" s="61" t="s">
        <v>251</v>
      </c>
      <c r="G9" s="113">
        <v>0</v>
      </c>
      <c r="H9" s="62">
        <v>0</v>
      </c>
      <c r="I9" s="62">
        <v>0</v>
      </c>
      <c r="J9" s="17"/>
    </row>
    <row r="10" spans="1:10" ht="22.9" customHeight="1">
      <c r="A10" s="6"/>
      <c r="B10" s="9"/>
      <c r="C10" s="9"/>
      <c r="D10" s="9"/>
      <c r="E10" s="9"/>
      <c r="F10" s="9" t="s">
        <v>108</v>
      </c>
      <c r="G10" s="114">
        <f>H10+I10</f>
        <v>0</v>
      </c>
      <c r="H10" s="11"/>
      <c r="I10" s="11"/>
      <c r="J10" s="17"/>
    </row>
    <row r="11" spans="1:10" ht="9.75" customHeight="1">
      <c r="A11" s="12"/>
      <c r="B11" s="13"/>
      <c r="C11" s="13"/>
      <c r="D11" s="13"/>
      <c r="E11" s="13"/>
      <c r="F11" s="12"/>
      <c r="G11" s="12"/>
      <c r="H11" s="12"/>
      <c r="I11" s="12"/>
      <c r="J11" s="2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7" type="noConversion"/>
  <pageMargins left="1.05" right="0.74803149606299213" top="1.01" bottom="0.27559055118110237" header="0.89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6" activePane="bottomLeft" state="frozen"/>
      <selection pane="bottomLeft" activeCell="L17" sqref="L17"/>
    </sheetView>
  </sheetViews>
  <sheetFormatPr defaultColWidth="10" defaultRowHeight="13.5"/>
  <cols>
    <col min="1" max="1" width="1.5" customWidth="1"/>
    <col min="2" max="2" width="43.5" customWidth="1"/>
    <col min="3" max="3" width="19.125" customWidth="1"/>
    <col min="4" max="4" width="41" customWidth="1"/>
    <col min="5" max="5" width="19.5" customWidth="1"/>
    <col min="6" max="6" width="1.5" customWidth="1"/>
    <col min="7" max="11" width="9.75" customWidth="1"/>
  </cols>
  <sheetData>
    <row r="1" spans="1:6" ht="12.75" customHeight="1">
      <c r="A1" s="43"/>
      <c r="B1" s="2"/>
      <c r="C1" s="21"/>
      <c r="D1" s="44"/>
      <c r="E1" s="2" t="s">
        <v>1</v>
      </c>
      <c r="F1" s="40" t="s">
        <v>2</v>
      </c>
    </row>
    <row r="2" spans="1:6" ht="20.25" customHeight="1">
      <c r="A2" s="44"/>
      <c r="B2" s="119" t="s">
        <v>3</v>
      </c>
      <c r="C2" s="119"/>
      <c r="D2" s="119"/>
      <c r="E2" s="119"/>
      <c r="F2" s="40"/>
    </row>
    <row r="3" spans="1:6" ht="19.5" customHeight="1">
      <c r="A3" s="46"/>
      <c r="B3" s="60" t="s">
        <v>297</v>
      </c>
      <c r="C3" s="37"/>
      <c r="D3" s="37"/>
      <c r="E3" s="47" t="s">
        <v>4</v>
      </c>
      <c r="F3" s="41"/>
    </row>
    <row r="4" spans="1:6" ht="14.25" customHeight="1">
      <c r="A4" s="48"/>
      <c r="B4" s="120" t="s">
        <v>5</v>
      </c>
      <c r="C4" s="120"/>
      <c r="D4" s="120" t="s">
        <v>6</v>
      </c>
      <c r="E4" s="120"/>
      <c r="F4" s="35"/>
    </row>
    <row r="5" spans="1:6" ht="14.25" customHeight="1">
      <c r="A5" s="48"/>
      <c r="B5" s="26" t="s">
        <v>7</v>
      </c>
      <c r="C5" s="26" t="s">
        <v>8</v>
      </c>
      <c r="D5" s="26" t="s">
        <v>7</v>
      </c>
      <c r="E5" s="26" t="s">
        <v>8</v>
      </c>
      <c r="F5" s="35"/>
    </row>
    <row r="6" spans="1:6" ht="14.25" customHeight="1">
      <c r="A6" s="121"/>
      <c r="B6" s="31" t="s">
        <v>9</v>
      </c>
      <c r="C6" s="32">
        <f>'1-1'!F7</f>
        <v>235.09</v>
      </c>
      <c r="D6" s="31" t="s">
        <v>10</v>
      </c>
      <c r="E6" s="101"/>
      <c r="F6" s="18"/>
    </row>
    <row r="7" spans="1:6" ht="12.75" customHeight="1">
      <c r="A7" s="121"/>
      <c r="B7" s="31" t="s">
        <v>11</v>
      </c>
      <c r="C7" s="32"/>
      <c r="D7" s="31" t="s">
        <v>12</v>
      </c>
      <c r="E7" s="101"/>
      <c r="F7" s="18"/>
    </row>
    <row r="8" spans="1:6" ht="12.75" customHeight="1">
      <c r="A8" s="121"/>
      <c r="B8" s="31" t="s">
        <v>13</v>
      </c>
      <c r="C8" s="32"/>
      <c r="D8" s="31" t="s">
        <v>14</v>
      </c>
      <c r="E8" s="101"/>
      <c r="F8" s="18"/>
    </row>
    <row r="9" spans="1:6" ht="12.75" customHeight="1">
      <c r="A9" s="121"/>
      <c r="B9" s="31" t="s">
        <v>15</v>
      </c>
      <c r="C9" s="32"/>
      <c r="D9" s="31" t="s">
        <v>16</v>
      </c>
      <c r="E9" s="101"/>
      <c r="F9" s="18"/>
    </row>
    <row r="10" spans="1:6" ht="12.75" customHeight="1">
      <c r="A10" s="121"/>
      <c r="B10" s="31" t="s">
        <v>17</v>
      </c>
      <c r="C10" s="32"/>
      <c r="D10" s="31" t="s">
        <v>18</v>
      </c>
      <c r="E10" s="101"/>
      <c r="F10" s="18"/>
    </row>
    <row r="11" spans="1:6" ht="12.75" customHeight="1">
      <c r="A11" s="121"/>
      <c r="B11" s="31" t="s">
        <v>19</v>
      </c>
      <c r="C11" s="32"/>
      <c r="D11" s="31" t="s">
        <v>20</v>
      </c>
      <c r="E11" s="101"/>
      <c r="F11" s="18"/>
    </row>
    <row r="12" spans="1:6" ht="14.25" customHeight="1">
      <c r="A12" s="121"/>
      <c r="B12" s="31" t="s">
        <v>21</v>
      </c>
      <c r="C12" s="33"/>
      <c r="D12" s="31" t="s">
        <v>22</v>
      </c>
      <c r="E12" s="101">
        <v>12</v>
      </c>
      <c r="F12" s="18"/>
    </row>
    <row r="13" spans="1:6" ht="14.25" customHeight="1">
      <c r="A13" s="121"/>
      <c r="B13" s="31" t="s">
        <v>21</v>
      </c>
      <c r="C13" s="33"/>
      <c r="D13" s="31" t="s">
        <v>23</v>
      </c>
      <c r="E13" s="101">
        <v>27.76</v>
      </c>
      <c r="F13" s="18"/>
    </row>
    <row r="14" spans="1:6" ht="14.25" customHeight="1">
      <c r="A14" s="121"/>
      <c r="B14" s="31" t="s">
        <v>21</v>
      </c>
      <c r="C14" s="33"/>
      <c r="D14" s="31" t="s">
        <v>24</v>
      </c>
      <c r="E14" s="101"/>
      <c r="F14" s="18"/>
    </row>
    <row r="15" spans="1:6" ht="14.25" customHeight="1">
      <c r="A15" s="121"/>
      <c r="B15" s="31" t="s">
        <v>21</v>
      </c>
      <c r="C15" s="33"/>
      <c r="D15" s="31" t="s">
        <v>25</v>
      </c>
      <c r="E15" s="101">
        <v>13.06</v>
      </c>
      <c r="F15" s="18"/>
    </row>
    <row r="16" spans="1:6" ht="14.25" customHeight="1">
      <c r="A16" s="121"/>
      <c r="B16" s="31" t="s">
        <v>21</v>
      </c>
      <c r="C16" s="33"/>
      <c r="D16" s="31" t="s">
        <v>26</v>
      </c>
      <c r="E16" s="101">
        <v>578.38</v>
      </c>
      <c r="F16" s="18"/>
    </row>
    <row r="17" spans="1:6" ht="14.25" customHeight="1">
      <c r="A17" s="121"/>
      <c r="B17" s="31" t="s">
        <v>21</v>
      </c>
      <c r="C17" s="33"/>
      <c r="D17" s="31" t="s">
        <v>27</v>
      </c>
      <c r="E17" s="101"/>
      <c r="F17" s="18"/>
    </row>
    <row r="18" spans="1:6" ht="14.25" customHeight="1">
      <c r="A18" s="121"/>
      <c r="B18" s="31" t="s">
        <v>21</v>
      </c>
      <c r="C18" s="33"/>
      <c r="D18" s="31" t="s">
        <v>28</v>
      </c>
      <c r="E18" s="101">
        <v>835.41</v>
      </c>
      <c r="F18" s="18"/>
    </row>
    <row r="19" spans="1:6" ht="13.5" customHeight="1">
      <c r="A19" s="121"/>
      <c r="B19" s="31" t="s">
        <v>21</v>
      </c>
      <c r="C19" s="33"/>
      <c r="D19" s="31" t="s">
        <v>29</v>
      </c>
      <c r="E19" s="101"/>
      <c r="F19" s="18"/>
    </row>
    <row r="20" spans="1:6" ht="13.5" customHeight="1">
      <c r="A20" s="121"/>
      <c r="B20" s="31" t="s">
        <v>21</v>
      </c>
      <c r="C20" s="33"/>
      <c r="D20" s="31" t="s">
        <v>30</v>
      </c>
      <c r="E20" s="101"/>
      <c r="F20" s="18"/>
    </row>
    <row r="21" spans="1:6" ht="13.5" customHeight="1">
      <c r="A21" s="121"/>
      <c r="B21" s="31" t="s">
        <v>21</v>
      </c>
      <c r="C21" s="33"/>
      <c r="D21" s="31" t="s">
        <v>31</v>
      </c>
      <c r="E21" s="101"/>
      <c r="F21" s="18"/>
    </row>
    <row r="22" spans="1:6" ht="13.5" customHeight="1">
      <c r="A22" s="121"/>
      <c r="B22" s="31" t="s">
        <v>21</v>
      </c>
      <c r="C22" s="33"/>
      <c r="D22" s="31" t="s">
        <v>32</v>
      </c>
      <c r="E22" s="101"/>
      <c r="F22" s="18"/>
    </row>
    <row r="23" spans="1:6" ht="13.5" customHeight="1">
      <c r="A23" s="121"/>
      <c r="B23" s="31" t="s">
        <v>21</v>
      </c>
      <c r="C23" s="33"/>
      <c r="D23" s="31" t="s">
        <v>33</v>
      </c>
      <c r="E23" s="101"/>
      <c r="F23" s="18"/>
    </row>
    <row r="24" spans="1:6" ht="13.5" customHeight="1">
      <c r="A24" s="121"/>
      <c r="B24" s="31" t="s">
        <v>21</v>
      </c>
      <c r="C24" s="33"/>
      <c r="D24" s="31" t="s">
        <v>34</v>
      </c>
      <c r="E24" s="101"/>
      <c r="F24" s="18"/>
    </row>
    <row r="25" spans="1:6" ht="14.25" customHeight="1">
      <c r="A25" s="121"/>
      <c r="B25" s="31" t="s">
        <v>21</v>
      </c>
      <c r="C25" s="33"/>
      <c r="D25" s="31" t="s">
        <v>35</v>
      </c>
      <c r="E25" s="101">
        <v>17.170000000000002</v>
      </c>
      <c r="F25" s="18"/>
    </row>
    <row r="26" spans="1:6" ht="13.5" customHeight="1">
      <c r="A26" s="121"/>
      <c r="B26" s="31" t="s">
        <v>21</v>
      </c>
      <c r="C26" s="33"/>
      <c r="D26" s="31" t="s">
        <v>36</v>
      </c>
      <c r="E26" s="101"/>
      <c r="F26" s="18"/>
    </row>
    <row r="27" spans="1:6" ht="13.5" customHeight="1">
      <c r="A27" s="121"/>
      <c r="B27" s="31" t="s">
        <v>21</v>
      </c>
      <c r="C27" s="33"/>
      <c r="D27" s="31" t="s">
        <v>37</v>
      </c>
      <c r="E27" s="101"/>
      <c r="F27" s="18"/>
    </row>
    <row r="28" spans="1:6" ht="13.5" customHeight="1">
      <c r="A28" s="121"/>
      <c r="B28" s="31" t="s">
        <v>21</v>
      </c>
      <c r="C28" s="33"/>
      <c r="D28" s="31" t="s">
        <v>38</v>
      </c>
      <c r="E28" s="101"/>
      <c r="F28" s="18"/>
    </row>
    <row r="29" spans="1:6" ht="13.5" customHeight="1">
      <c r="A29" s="121"/>
      <c r="B29" s="31" t="s">
        <v>21</v>
      </c>
      <c r="C29" s="33"/>
      <c r="D29" s="31" t="s">
        <v>39</v>
      </c>
      <c r="E29" s="101"/>
      <c r="F29" s="18"/>
    </row>
    <row r="30" spans="1:6" ht="13.5" customHeight="1">
      <c r="A30" s="121"/>
      <c r="B30" s="31" t="s">
        <v>21</v>
      </c>
      <c r="C30" s="33"/>
      <c r="D30" s="31" t="s">
        <v>40</v>
      </c>
      <c r="E30" s="101"/>
      <c r="F30" s="18"/>
    </row>
    <row r="31" spans="1:6" ht="13.5" customHeight="1">
      <c r="A31" s="121"/>
      <c r="B31" s="31" t="s">
        <v>21</v>
      </c>
      <c r="C31" s="33"/>
      <c r="D31" s="31" t="s">
        <v>41</v>
      </c>
      <c r="E31" s="101"/>
      <c r="F31" s="18"/>
    </row>
    <row r="32" spans="1:6" ht="13.5" customHeight="1">
      <c r="A32" s="121"/>
      <c r="B32" s="31" t="s">
        <v>21</v>
      </c>
      <c r="C32" s="33"/>
      <c r="D32" s="31" t="s">
        <v>42</v>
      </c>
      <c r="E32" s="101"/>
      <c r="F32" s="18"/>
    </row>
    <row r="33" spans="1:6" ht="13.5" customHeight="1">
      <c r="A33" s="121"/>
      <c r="B33" s="31" t="s">
        <v>21</v>
      </c>
      <c r="C33" s="33"/>
      <c r="D33" s="31" t="s">
        <v>43</v>
      </c>
      <c r="E33" s="101"/>
      <c r="F33" s="18"/>
    </row>
    <row r="34" spans="1:6" ht="13.5" customHeight="1">
      <c r="A34" s="121"/>
      <c r="B34" s="31" t="s">
        <v>21</v>
      </c>
      <c r="C34" s="33"/>
      <c r="D34" s="31" t="s">
        <v>44</v>
      </c>
      <c r="E34" s="101"/>
      <c r="F34" s="18"/>
    </row>
    <row r="35" spans="1:6" ht="13.5" customHeight="1">
      <c r="A35" s="121"/>
      <c r="B35" s="31" t="s">
        <v>21</v>
      </c>
      <c r="C35" s="33"/>
      <c r="D35" s="31" t="s">
        <v>45</v>
      </c>
      <c r="E35" s="101"/>
      <c r="F35" s="18"/>
    </row>
    <row r="36" spans="1:6" ht="14.25" customHeight="1">
      <c r="A36" s="7"/>
      <c r="B36" s="28" t="s">
        <v>46</v>
      </c>
      <c r="C36" s="29">
        <f>SUM(C6:C35)</f>
        <v>235.09</v>
      </c>
      <c r="D36" s="28" t="s">
        <v>47</v>
      </c>
      <c r="E36" s="29">
        <f>SUM(E6:E35)</f>
        <v>1483.7800000000002</v>
      </c>
      <c r="F36" s="19"/>
    </row>
    <row r="37" spans="1:6" ht="14.25" customHeight="1">
      <c r="A37" s="4"/>
      <c r="B37" s="31" t="s">
        <v>48</v>
      </c>
      <c r="C37" s="32"/>
      <c r="D37" s="31" t="s">
        <v>49</v>
      </c>
      <c r="E37" s="33"/>
      <c r="F37" s="50"/>
    </row>
    <row r="38" spans="1:6" ht="14.25" customHeight="1">
      <c r="A38" s="51"/>
      <c r="B38" s="31" t="s">
        <v>50</v>
      </c>
      <c r="C38" s="32">
        <f>'1-1'!E7</f>
        <v>1248.69</v>
      </c>
      <c r="D38" s="31" t="s">
        <v>51</v>
      </c>
      <c r="E38" s="33"/>
      <c r="F38" s="50"/>
    </row>
    <row r="39" spans="1:6" ht="14.25" customHeight="1">
      <c r="A39" s="51"/>
      <c r="B39" s="52"/>
      <c r="C39" s="52"/>
      <c r="D39" s="31" t="s">
        <v>52</v>
      </c>
      <c r="E39" s="33"/>
      <c r="F39" s="50"/>
    </row>
    <row r="40" spans="1:6" ht="14.25" customHeight="1">
      <c r="A40" s="53"/>
      <c r="B40" s="28" t="s">
        <v>53</v>
      </c>
      <c r="C40" s="29">
        <f>SUM(C36+C38)</f>
        <v>1483.78</v>
      </c>
      <c r="D40" s="28" t="s">
        <v>54</v>
      </c>
      <c r="E40" s="29">
        <f>E36+E37+E39</f>
        <v>1483.7800000000002</v>
      </c>
      <c r="F40" s="54"/>
    </row>
    <row r="41" spans="1:6" ht="9.75" customHeight="1">
      <c r="A41" s="49"/>
      <c r="B41" s="49"/>
      <c r="C41" s="55"/>
      <c r="D41" s="55"/>
      <c r="E41" s="49"/>
      <c r="F41" s="56"/>
    </row>
  </sheetData>
  <mergeCells count="4">
    <mergeCell ref="B2:E2"/>
    <mergeCell ref="B4:C4"/>
    <mergeCell ref="D4:E4"/>
    <mergeCell ref="A6:A35"/>
  </mergeCells>
  <phoneticPr fontId="17" type="noConversion"/>
  <pageMargins left="0.99" right="0.74803149606299213" top="0.21" bottom="0.19" header="0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E25" sqref="E25"/>
    </sheetView>
  </sheetViews>
  <sheetFormatPr defaultColWidth="10" defaultRowHeight="13.5"/>
  <cols>
    <col min="1" max="1" width="1.5" customWidth="1"/>
    <col min="2" max="2" width="8.625" customWidth="1"/>
    <col min="3" max="3" width="30.5" customWidth="1"/>
    <col min="4" max="5" width="11.5" customWidth="1"/>
    <col min="6" max="6" width="9" customWidth="1"/>
    <col min="7" max="7" width="8.625" customWidth="1"/>
    <col min="8" max="8" width="9" customWidth="1"/>
    <col min="9" max="9" width="7" customWidth="1"/>
    <col min="10" max="10" width="8.75" customWidth="1"/>
    <col min="11" max="11" width="8.125" customWidth="1"/>
    <col min="12" max="12" width="8.875" customWidth="1"/>
    <col min="13" max="13" width="8.25" customWidth="1"/>
    <col min="14" max="14" width="9" customWidth="1"/>
    <col min="15" max="15" width="1.5" customWidth="1"/>
    <col min="16" max="16" width="9.75" customWidth="1"/>
  </cols>
  <sheetData>
    <row r="1" spans="1:15" ht="16.350000000000001" customHeight="1">
      <c r="A1" s="1"/>
      <c r="B1" s="2"/>
      <c r="C1" s="21"/>
      <c r="D1" s="22"/>
      <c r="E1" s="22"/>
      <c r="F1" s="22"/>
      <c r="G1" s="21"/>
      <c r="H1" s="21"/>
      <c r="I1" s="21"/>
      <c r="J1" s="21"/>
      <c r="K1" s="21"/>
      <c r="L1" s="21"/>
      <c r="M1" s="21"/>
      <c r="N1" s="14" t="s">
        <v>55</v>
      </c>
      <c r="O1" s="4"/>
    </row>
    <row r="2" spans="1:15" ht="22.9" customHeight="1">
      <c r="A2" s="1"/>
      <c r="B2" s="125" t="s">
        <v>56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 t="s">
        <v>2</v>
      </c>
    </row>
    <row r="3" spans="1:15" ht="19.5" customHeight="1">
      <c r="A3" s="3"/>
      <c r="B3" s="126" t="s">
        <v>296</v>
      </c>
      <c r="C3" s="126"/>
      <c r="D3" s="3"/>
      <c r="E3" s="3"/>
      <c r="F3" s="39"/>
      <c r="G3" s="3"/>
      <c r="H3" s="39"/>
      <c r="I3" s="39"/>
      <c r="J3" s="39"/>
      <c r="K3" s="39"/>
      <c r="L3" s="39"/>
      <c r="M3" s="123" t="s">
        <v>4</v>
      </c>
      <c r="N3" s="124"/>
      <c r="O3" s="16"/>
    </row>
    <row r="4" spans="1:15" ht="24.4" customHeight="1">
      <c r="A4" s="6"/>
      <c r="B4" s="122" t="s">
        <v>7</v>
      </c>
      <c r="C4" s="122"/>
      <c r="D4" s="122" t="s">
        <v>57</v>
      </c>
      <c r="E4" s="122" t="s">
        <v>58</v>
      </c>
      <c r="F4" s="122" t="s">
        <v>59</v>
      </c>
      <c r="G4" s="122" t="s">
        <v>60</v>
      </c>
      <c r="H4" s="122" t="s">
        <v>61</v>
      </c>
      <c r="I4" s="122" t="s">
        <v>62</v>
      </c>
      <c r="J4" s="122" t="s">
        <v>63</v>
      </c>
      <c r="K4" s="122" t="s">
        <v>64</v>
      </c>
      <c r="L4" s="122" t="s">
        <v>65</v>
      </c>
      <c r="M4" s="122" t="s">
        <v>66</v>
      </c>
      <c r="N4" s="122" t="s">
        <v>67</v>
      </c>
      <c r="O4" s="18"/>
    </row>
    <row r="5" spans="1:15" ht="24.4" customHeight="1">
      <c r="A5" s="6"/>
      <c r="B5" s="122" t="s">
        <v>68</v>
      </c>
      <c r="C5" s="122" t="s">
        <v>69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8"/>
    </row>
    <row r="6" spans="1:15" ht="24.4" customHeight="1">
      <c r="A6" s="6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8"/>
    </row>
    <row r="7" spans="1:15" ht="44.25" customHeight="1">
      <c r="A7" s="7"/>
      <c r="B7" s="8"/>
      <c r="C7" s="8" t="s">
        <v>70</v>
      </c>
      <c r="D7" s="23">
        <f>D8</f>
        <v>1483.78</v>
      </c>
      <c r="E7" s="23">
        <f t="shared" ref="E7:F7" si="0">E8</f>
        <v>1248.69</v>
      </c>
      <c r="F7" s="23">
        <f t="shared" si="0"/>
        <v>235.09</v>
      </c>
      <c r="G7" s="23"/>
      <c r="H7" s="23"/>
      <c r="I7" s="23"/>
      <c r="J7" s="23"/>
      <c r="K7" s="23"/>
      <c r="L7" s="23"/>
      <c r="M7" s="23"/>
      <c r="N7" s="23"/>
      <c r="O7" s="19"/>
    </row>
    <row r="8" spans="1:15" ht="44.25" customHeight="1">
      <c r="A8" s="6"/>
      <c r="B8" s="9"/>
      <c r="C8" s="9" t="s">
        <v>21</v>
      </c>
      <c r="D8" s="10">
        <f>SUM(D9)</f>
        <v>1483.78</v>
      </c>
      <c r="E8" s="10">
        <f t="shared" ref="E8:F8" si="1">SUM(E9)</f>
        <v>1248.69</v>
      </c>
      <c r="F8" s="10">
        <f t="shared" si="1"/>
        <v>235.09</v>
      </c>
      <c r="G8" s="10"/>
      <c r="H8" s="10"/>
      <c r="I8" s="10"/>
      <c r="J8" s="10"/>
      <c r="K8" s="10"/>
      <c r="L8" s="10"/>
      <c r="M8" s="10"/>
      <c r="N8" s="10"/>
      <c r="O8" s="17"/>
    </row>
    <row r="9" spans="1:15" ht="44.25" customHeight="1">
      <c r="A9" s="6"/>
      <c r="B9" s="99" t="s">
        <v>253</v>
      </c>
      <c r="C9" s="99" t="s">
        <v>255</v>
      </c>
      <c r="D9" s="98">
        <v>1483.78</v>
      </c>
      <c r="E9" s="100">
        <v>1248.69</v>
      </c>
      <c r="F9" s="100">
        <v>235.09</v>
      </c>
      <c r="G9" s="11"/>
      <c r="H9" s="11"/>
      <c r="I9" s="11"/>
      <c r="J9" s="11"/>
      <c r="K9" s="11"/>
      <c r="L9" s="11"/>
      <c r="M9" s="11"/>
      <c r="N9" s="11"/>
      <c r="O9" s="17"/>
    </row>
    <row r="10" spans="1:15" ht="9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20"/>
    </row>
  </sheetData>
  <mergeCells count="17">
    <mergeCell ref="L4:L6"/>
    <mergeCell ref="M4:M6"/>
    <mergeCell ref="N4:N6"/>
    <mergeCell ref="M3:N3"/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</mergeCells>
  <phoneticPr fontId="17" type="noConversion"/>
  <pageMargins left="0.47" right="0.34" top="1" bottom="0.27559055118110237" header="0.69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pane ySplit="6" topLeftCell="A7" activePane="bottomLeft" state="frozen"/>
      <selection pane="bottomLeft" activeCell="N25" sqref="N25"/>
    </sheetView>
  </sheetViews>
  <sheetFormatPr defaultColWidth="10" defaultRowHeight="13.5"/>
  <cols>
    <col min="1" max="1" width="1.5" customWidth="1"/>
    <col min="2" max="4" width="6.125" customWidth="1"/>
    <col min="5" max="5" width="10.75" customWidth="1"/>
    <col min="6" max="6" width="35.875" customWidth="1"/>
    <col min="7" max="7" width="13" customWidth="1"/>
    <col min="8" max="8" width="13.125" customWidth="1"/>
    <col min="9" max="9" width="12.75" customWidth="1"/>
    <col min="10" max="10" width="11.375" customWidth="1"/>
    <col min="11" max="11" width="13.125" customWidth="1"/>
    <col min="12" max="12" width="1.5" customWidth="1"/>
    <col min="13" max="14" width="9.75" customWidth="1"/>
  </cols>
  <sheetData>
    <row r="1" spans="1:12" ht="16.350000000000001" customHeight="1">
      <c r="A1" s="1"/>
      <c r="B1" s="127"/>
      <c r="C1" s="127"/>
      <c r="D1" s="127"/>
      <c r="E1" s="21"/>
      <c r="F1" s="21"/>
      <c r="G1" s="22"/>
      <c r="H1" s="22"/>
      <c r="I1" s="22"/>
      <c r="J1" s="22"/>
      <c r="K1" s="14" t="s">
        <v>71</v>
      </c>
      <c r="L1" s="4"/>
    </row>
    <row r="2" spans="1:12" ht="22.9" customHeight="1">
      <c r="A2" s="1"/>
      <c r="B2" s="125" t="s">
        <v>72</v>
      </c>
      <c r="C2" s="125"/>
      <c r="D2" s="125"/>
      <c r="E2" s="125"/>
      <c r="F2" s="125"/>
      <c r="G2" s="125"/>
      <c r="H2" s="125"/>
      <c r="I2" s="125"/>
      <c r="J2" s="125"/>
      <c r="K2" s="125"/>
      <c r="L2" s="4" t="s">
        <v>2</v>
      </c>
    </row>
    <row r="3" spans="1:12" ht="19.5" customHeight="1">
      <c r="A3" s="3"/>
      <c r="B3" s="126" t="s">
        <v>296</v>
      </c>
      <c r="C3" s="126"/>
      <c r="D3" s="126"/>
      <c r="E3" s="126"/>
      <c r="F3" s="126"/>
      <c r="G3" s="3"/>
      <c r="H3" s="3"/>
      <c r="I3" s="39"/>
      <c r="J3" s="123" t="s">
        <v>4</v>
      </c>
      <c r="K3" s="124"/>
      <c r="L3" s="16"/>
    </row>
    <row r="4" spans="1:12" ht="24.4" customHeight="1">
      <c r="A4" s="4"/>
      <c r="B4" s="128" t="s">
        <v>7</v>
      </c>
      <c r="C4" s="128"/>
      <c r="D4" s="128"/>
      <c r="E4" s="128"/>
      <c r="F4" s="128"/>
      <c r="G4" s="128" t="s">
        <v>57</v>
      </c>
      <c r="H4" s="128" t="s">
        <v>73</v>
      </c>
      <c r="I4" s="128" t="s">
        <v>74</v>
      </c>
      <c r="J4" s="129" t="s">
        <v>295</v>
      </c>
      <c r="K4" s="129" t="s">
        <v>294</v>
      </c>
      <c r="L4" s="17"/>
    </row>
    <row r="5" spans="1:12" ht="24.4" customHeight="1">
      <c r="A5" s="6"/>
      <c r="B5" s="128" t="s">
        <v>75</v>
      </c>
      <c r="C5" s="128"/>
      <c r="D5" s="128"/>
      <c r="E5" s="128" t="s">
        <v>68</v>
      </c>
      <c r="F5" s="128" t="s">
        <v>69</v>
      </c>
      <c r="G5" s="128"/>
      <c r="H5" s="128"/>
      <c r="I5" s="128"/>
      <c r="J5" s="128"/>
      <c r="K5" s="128"/>
      <c r="L5" s="17"/>
    </row>
    <row r="6" spans="1:12" ht="24.4" customHeight="1">
      <c r="A6" s="6"/>
      <c r="B6" s="5" t="s">
        <v>76</v>
      </c>
      <c r="C6" s="5" t="s">
        <v>77</v>
      </c>
      <c r="D6" s="5" t="s">
        <v>78</v>
      </c>
      <c r="E6" s="128"/>
      <c r="F6" s="128"/>
      <c r="G6" s="128"/>
      <c r="H6" s="128"/>
      <c r="I6" s="128"/>
      <c r="J6" s="128"/>
      <c r="K6" s="128"/>
      <c r="L6" s="18"/>
    </row>
    <row r="7" spans="1:12" ht="22.9" customHeight="1">
      <c r="A7" s="7"/>
      <c r="B7" s="8"/>
      <c r="C7" s="8"/>
      <c r="D7" s="8"/>
      <c r="E7" s="8"/>
      <c r="F7" s="8" t="s">
        <v>70</v>
      </c>
      <c r="G7" s="96">
        <f t="shared" ref="G7:I8" si="0">G8</f>
        <v>1483.7799999999997</v>
      </c>
      <c r="H7" s="96">
        <f t="shared" si="0"/>
        <v>241.12</v>
      </c>
      <c r="I7" s="96">
        <f t="shared" si="0"/>
        <v>1242.6599999999999</v>
      </c>
      <c r="J7" s="96"/>
      <c r="K7" s="96"/>
      <c r="L7" s="19"/>
    </row>
    <row r="8" spans="1:12" ht="22.9" customHeight="1">
      <c r="A8" s="6"/>
      <c r="B8" s="9"/>
      <c r="C8" s="9"/>
      <c r="D8" s="9"/>
      <c r="E8" s="9"/>
      <c r="F8" s="9" t="s">
        <v>21</v>
      </c>
      <c r="G8" s="97">
        <f t="shared" si="0"/>
        <v>1483.7799999999997</v>
      </c>
      <c r="H8" s="97">
        <f t="shared" si="0"/>
        <v>241.12</v>
      </c>
      <c r="I8" s="97">
        <f t="shared" si="0"/>
        <v>1242.6599999999999</v>
      </c>
      <c r="J8" s="97"/>
      <c r="K8" s="97"/>
      <c r="L8" s="17"/>
    </row>
    <row r="9" spans="1:12" ht="22.9" customHeight="1">
      <c r="A9" s="6"/>
      <c r="B9" s="94"/>
      <c r="C9" s="94"/>
      <c r="D9" s="94"/>
      <c r="E9" s="94"/>
      <c r="F9" s="94" t="s">
        <v>255</v>
      </c>
      <c r="G9" s="89">
        <f>SUM(G10:G17)</f>
        <v>1483.7799999999997</v>
      </c>
      <c r="H9" s="89">
        <f>SUM(H10:H17)</f>
        <v>241.12</v>
      </c>
      <c r="I9" s="89">
        <f>SUM(I10:I17)</f>
        <v>1242.6599999999999</v>
      </c>
      <c r="J9" s="97"/>
      <c r="K9" s="97"/>
      <c r="L9" s="17"/>
    </row>
    <row r="10" spans="1:12" ht="22.9" customHeight="1">
      <c r="A10" s="130"/>
      <c r="B10" s="9">
        <v>211</v>
      </c>
      <c r="C10" s="107" t="s">
        <v>285</v>
      </c>
      <c r="D10" s="107" t="s">
        <v>286</v>
      </c>
      <c r="E10" s="99" t="s">
        <v>253</v>
      </c>
      <c r="F10" s="104" t="s">
        <v>289</v>
      </c>
      <c r="G10" s="93">
        <f>SUM(H10:K10)</f>
        <v>578.38</v>
      </c>
      <c r="H10" s="93"/>
      <c r="I10" s="101">
        <v>578.38</v>
      </c>
      <c r="J10" s="11"/>
      <c r="K10" s="11"/>
      <c r="L10" s="18"/>
    </row>
    <row r="11" spans="1:12" ht="22.9" customHeight="1">
      <c r="A11" s="130"/>
      <c r="B11" s="9">
        <v>213</v>
      </c>
      <c r="C11" s="107" t="s">
        <v>287</v>
      </c>
      <c r="D11" s="107" t="s">
        <v>288</v>
      </c>
      <c r="E11" s="99" t="s">
        <v>253</v>
      </c>
      <c r="F11" s="104" t="s">
        <v>290</v>
      </c>
      <c r="G11" s="101">
        <f t="shared" ref="G11:G17" si="1">SUM(H11:K11)</f>
        <v>643.67999999999995</v>
      </c>
      <c r="H11" s="93"/>
      <c r="I11" s="101">
        <v>643.67999999999995</v>
      </c>
      <c r="J11" s="11"/>
      <c r="K11" s="11"/>
      <c r="L11" s="18"/>
    </row>
    <row r="12" spans="1:12" ht="22.9" customHeight="1">
      <c r="A12" s="130"/>
      <c r="B12" s="94" t="s">
        <v>82</v>
      </c>
      <c r="C12" s="94" t="s">
        <v>83</v>
      </c>
      <c r="D12" s="94" t="s">
        <v>83</v>
      </c>
      <c r="E12" s="94" t="s">
        <v>253</v>
      </c>
      <c r="F12" s="94" t="s">
        <v>84</v>
      </c>
      <c r="G12" s="101">
        <f t="shared" si="1"/>
        <v>27.76</v>
      </c>
      <c r="H12" s="95">
        <v>27.76</v>
      </c>
      <c r="I12" s="95"/>
      <c r="J12" s="11"/>
      <c r="K12" s="11"/>
      <c r="L12" s="18"/>
    </row>
    <row r="13" spans="1:12" ht="22.9" customHeight="1">
      <c r="A13" s="130"/>
      <c r="B13" s="94" t="s">
        <v>85</v>
      </c>
      <c r="C13" s="94" t="s">
        <v>86</v>
      </c>
      <c r="D13" s="94" t="s">
        <v>80</v>
      </c>
      <c r="E13" s="94" t="s">
        <v>253</v>
      </c>
      <c r="F13" s="94" t="s">
        <v>265</v>
      </c>
      <c r="G13" s="101">
        <f t="shared" si="1"/>
        <v>13.06</v>
      </c>
      <c r="H13" s="95">
        <v>13.06</v>
      </c>
      <c r="I13" s="95"/>
      <c r="J13" s="11"/>
      <c r="K13" s="11"/>
      <c r="L13" s="18"/>
    </row>
    <row r="14" spans="1:12" ht="22.9" customHeight="1">
      <c r="A14" s="130"/>
      <c r="B14" s="94" t="s">
        <v>87</v>
      </c>
      <c r="C14" s="94" t="s">
        <v>80</v>
      </c>
      <c r="D14" s="94" t="s">
        <v>80</v>
      </c>
      <c r="E14" s="94" t="s">
        <v>253</v>
      </c>
      <c r="F14" s="94" t="s">
        <v>81</v>
      </c>
      <c r="G14" s="101">
        <f t="shared" si="1"/>
        <v>2.6</v>
      </c>
      <c r="H14" s="95"/>
      <c r="I14" s="95">
        <v>2.6</v>
      </c>
      <c r="J14" s="11"/>
      <c r="K14" s="11"/>
      <c r="L14" s="18"/>
    </row>
    <row r="15" spans="1:12" ht="22.9" customHeight="1">
      <c r="A15" s="130"/>
      <c r="B15" s="94" t="s">
        <v>87</v>
      </c>
      <c r="C15" s="94" t="s">
        <v>80</v>
      </c>
      <c r="D15" s="94" t="s">
        <v>252</v>
      </c>
      <c r="E15" s="94" t="s">
        <v>253</v>
      </c>
      <c r="F15" s="94" t="s">
        <v>256</v>
      </c>
      <c r="G15" s="101">
        <f t="shared" si="1"/>
        <v>189.13</v>
      </c>
      <c r="H15" s="95">
        <v>183.13</v>
      </c>
      <c r="I15" s="95">
        <v>6</v>
      </c>
      <c r="J15" s="11"/>
      <c r="K15" s="11"/>
      <c r="L15" s="18"/>
    </row>
    <row r="16" spans="1:12" ht="22.9" customHeight="1">
      <c r="A16" s="130"/>
      <c r="B16" s="94" t="s">
        <v>88</v>
      </c>
      <c r="C16" s="94" t="s">
        <v>80</v>
      </c>
      <c r="D16" s="94" t="s">
        <v>79</v>
      </c>
      <c r="E16" s="94" t="s">
        <v>253</v>
      </c>
      <c r="F16" s="94" t="s">
        <v>89</v>
      </c>
      <c r="G16" s="101">
        <f t="shared" si="1"/>
        <v>17.170000000000002</v>
      </c>
      <c r="H16" s="95">
        <v>17.170000000000002</v>
      </c>
      <c r="I16" s="95"/>
      <c r="J16" s="11"/>
      <c r="K16" s="11"/>
      <c r="L16" s="18"/>
    </row>
    <row r="17" spans="1:12" ht="22.9" customHeight="1">
      <c r="A17" s="130"/>
      <c r="B17" s="9">
        <v>207</v>
      </c>
      <c r="C17" s="107" t="s">
        <v>292</v>
      </c>
      <c r="D17" s="107" t="s">
        <v>293</v>
      </c>
      <c r="E17" s="99" t="s">
        <v>253</v>
      </c>
      <c r="F17" s="104" t="s">
        <v>291</v>
      </c>
      <c r="G17" s="101">
        <f t="shared" si="1"/>
        <v>12</v>
      </c>
      <c r="H17" s="108"/>
      <c r="I17" s="108">
        <v>12</v>
      </c>
      <c r="J17" s="108"/>
      <c r="K17" s="108"/>
      <c r="L17" s="18"/>
    </row>
  </sheetData>
  <mergeCells count="14">
    <mergeCell ref="A10:A17"/>
    <mergeCell ref="E5:E6"/>
    <mergeCell ref="F5:F6"/>
    <mergeCell ref="G4:G6"/>
    <mergeCell ref="H4:H6"/>
    <mergeCell ref="B1:D1"/>
    <mergeCell ref="B2:K2"/>
    <mergeCell ref="B3:F3"/>
    <mergeCell ref="B4:F4"/>
    <mergeCell ref="B5:D5"/>
    <mergeCell ref="I4:I6"/>
    <mergeCell ref="J4:J6"/>
    <mergeCell ref="K4:K6"/>
    <mergeCell ref="J3:K3"/>
  </mergeCells>
  <phoneticPr fontId="17" type="noConversion"/>
  <pageMargins left="0.74803149606299213" right="0.74803149606299213" top="0.8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 activeCell="K20" sqref="K20"/>
    </sheetView>
  </sheetViews>
  <sheetFormatPr defaultColWidth="10" defaultRowHeight="13.5"/>
  <cols>
    <col min="1" max="1" width="1.5" customWidth="1"/>
    <col min="2" max="2" width="27.125" customWidth="1"/>
    <col min="3" max="3" width="10.875" customWidth="1"/>
    <col min="4" max="4" width="27.5" customWidth="1"/>
    <col min="5" max="5" width="13.5" customWidth="1"/>
    <col min="6" max="6" width="14" customWidth="1"/>
    <col min="7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43"/>
      <c r="B1" s="2"/>
      <c r="C1" s="44"/>
      <c r="D1" s="44"/>
      <c r="E1" s="21"/>
      <c r="F1" s="21"/>
      <c r="G1" s="21"/>
      <c r="H1" s="45" t="s">
        <v>90</v>
      </c>
      <c r="I1" s="40" t="s">
        <v>2</v>
      </c>
    </row>
    <row r="2" spans="1:9" ht="22.9" customHeight="1">
      <c r="A2" s="44"/>
      <c r="B2" s="119" t="s">
        <v>91</v>
      </c>
      <c r="C2" s="119"/>
      <c r="D2" s="119"/>
      <c r="E2" s="119"/>
      <c r="F2" s="119"/>
      <c r="G2" s="119"/>
      <c r="H2" s="119"/>
      <c r="I2" s="40"/>
    </row>
    <row r="3" spans="1:9" ht="19.5" customHeight="1">
      <c r="A3" s="46"/>
      <c r="B3" s="126" t="s">
        <v>298</v>
      </c>
      <c r="C3" s="126"/>
      <c r="D3" s="37"/>
      <c r="E3" s="37"/>
      <c r="F3" s="37"/>
      <c r="G3" s="37"/>
      <c r="H3" s="47" t="s">
        <v>4</v>
      </c>
      <c r="I3" s="41"/>
    </row>
    <row r="4" spans="1:9" ht="18" customHeight="1">
      <c r="A4" s="48"/>
      <c r="B4" s="120" t="s">
        <v>5</v>
      </c>
      <c r="C4" s="120"/>
      <c r="D4" s="120" t="s">
        <v>6</v>
      </c>
      <c r="E4" s="120"/>
      <c r="F4" s="120"/>
      <c r="G4" s="120"/>
      <c r="H4" s="120"/>
      <c r="I4" s="35"/>
    </row>
    <row r="5" spans="1:9" ht="22.5" customHeight="1">
      <c r="A5" s="48"/>
      <c r="B5" s="26" t="s">
        <v>7</v>
      </c>
      <c r="C5" s="26" t="s">
        <v>8</v>
      </c>
      <c r="D5" s="26" t="s">
        <v>7</v>
      </c>
      <c r="E5" s="26" t="s">
        <v>57</v>
      </c>
      <c r="F5" s="26" t="s">
        <v>92</v>
      </c>
      <c r="G5" s="26" t="s">
        <v>93</v>
      </c>
      <c r="H5" s="26" t="s">
        <v>94</v>
      </c>
      <c r="I5" s="35"/>
    </row>
    <row r="6" spans="1:9" ht="15.75" customHeight="1">
      <c r="A6" s="4"/>
      <c r="B6" s="31" t="s">
        <v>95</v>
      </c>
      <c r="C6" s="32">
        <f>SUM(C7:C9)</f>
        <v>235.09000000000003</v>
      </c>
      <c r="D6" s="31" t="s">
        <v>96</v>
      </c>
      <c r="E6" s="89">
        <v>1483.78</v>
      </c>
      <c r="F6" s="87">
        <v>1471.78</v>
      </c>
      <c r="G6" s="87">
        <v>12</v>
      </c>
      <c r="H6" s="33"/>
      <c r="I6" s="18"/>
    </row>
    <row r="7" spans="1:9" ht="15.75" customHeight="1">
      <c r="A7" s="121"/>
      <c r="B7" s="31" t="s">
        <v>97</v>
      </c>
      <c r="C7" s="32">
        <f>'2-1'!H7</f>
        <v>235.09000000000003</v>
      </c>
      <c r="D7" s="31" t="s">
        <v>98</v>
      </c>
      <c r="E7" s="89"/>
      <c r="F7" s="87"/>
      <c r="G7" s="87"/>
      <c r="H7" s="33"/>
      <c r="I7" s="18"/>
    </row>
    <row r="8" spans="1:9" ht="15.75" customHeight="1">
      <c r="A8" s="121"/>
      <c r="B8" s="31" t="s">
        <v>99</v>
      </c>
      <c r="C8" s="32"/>
      <c r="D8" s="31" t="s">
        <v>100</v>
      </c>
      <c r="E8" s="89"/>
      <c r="F8" s="87"/>
      <c r="G8" s="87"/>
      <c r="H8" s="33"/>
      <c r="I8" s="18"/>
    </row>
    <row r="9" spans="1:9" ht="15.75" customHeight="1">
      <c r="A9" s="121"/>
      <c r="B9" s="31" t="s">
        <v>101</v>
      </c>
      <c r="C9" s="32"/>
      <c r="D9" s="31" t="s">
        <v>102</v>
      </c>
      <c r="E9" s="89"/>
      <c r="F9" s="87"/>
      <c r="G9" s="87"/>
      <c r="H9" s="33"/>
      <c r="I9" s="18"/>
    </row>
    <row r="10" spans="1:9" ht="15.75" customHeight="1">
      <c r="A10" s="4"/>
      <c r="B10" s="31" t="s">
        <v>103</v>
      </c>
      <c r="C10" s="32">
        <f>SUM(C11:C13)</f>
        <v>1248.69</v>
      </c>
      <c r="D10" s="31" t="s">
        <v>104</v>
      </c>
      <c r="E10" s="89"/>
      <c r="F10" s="87"/>
      <c r="G10" s="87"/>
      <c r="H10" s="33"/>
      <c r="I10" s="18"/>
    </row>
    <row r="11" spans="1:9" ht="15.75" customHeight="1">
      <c r="A11" s="121"/>
      <c r="B11" s="31" t="s">
        <v>97</v>
      </c>
      <c r="C11" s="32">
        <f>SUM('2-1'!AB9)</f>
        <v>1236.69</v>
      </c>
      <c r="D11" s="31" t="s">
        <v>105</v>
      </c>
      <c r="E11" s="89"/>
      <c r="F11" s="87"/>
      <c r="G11" s="87"/>
      <c r="H11" s="33"/>
      <c r="I11" s="18"/>
    </row>
    <row r="12" spans="1:9" ht="15.75" customHeight="1">
      <c r="A12" s="121"/>
      <c r="B12" s="31" t="s">
        <v>99</v>
      </c>
      <c r="C12" s="32">
        <f>SUM('2-1'!AE9)</f>
        <v>12</v>
      </c>
      <c r="D12" s="31" t="s">
        <v>106</v>
      </c>
      <c r="E12" s="89"/>
      <c r="F12" s="87"/>
      <c r="G12" s="87"/>
      <c r="H12" s="33"/>
      <c r="I12" s="18"/>
    </row>
    <row r="13" spans="1:9" ht="15.75" customHeight="1">
      <c r="A13" s="121"/>
      <c r="B13" s="31" t="s">
        <v>101</v>
      </c>
      <c r="C13" s="32"/>
      <c r="D13" s="31" t="s">
        <v>107</v>
      </c>
      <c r="E13" s="89">
        <f>SUM(F13:G13)</f>
        <v>12</v>
      </c>
      <c r="F13" s="87"/>
      <c r="G13" s="87">
        <v>12</v>
      </c>
      <c r="H13" s="33"/>
      <c r="I13" s="18"/>
    </row>
    <row r="14" spans="1:9" ht="15.75" customHeight="1">
      <c r="A14" s="121"/>
      <c r="B14" s="31" t="s">
        <v>108</v>
      </c>
      <c r="C14" s="33"/>
      <c r="D14" s="31" t="s">
        <v>109</v>
      </c>
      <c r="E14" s="89">
        <f t="shared" ref="E14:E26" si="0">SUM(F14:G14)</f>
        <v>27.76</v>
      </c>
      <c r="F14" s="87">
        <v>27.76</v>
      </c>
      <c r="G14" s="87"/>
      <c r="H14" s="33"/>
      <c r="I14" s="18"/>
    </row>
    <row r="15" spans="1:9" ht="15.75" customHeight="1">
      <c r="A15" s="121"/>
      <c r="B15" s="31" t="s">
        <v>108</v>
      </c>
      <c r="C15" s="33"/>
      <c r="D15" s="31" t="s">
        <v>110</v>
      </c>
      <c r="E15" s="89"/>
      <c r="F15" s="87"/>
      <c r="G15" s="87"/>
      <c r="H15" s="33"/>
      <c r="I15" s="18"/>
    </row>
    <row r="16" spans="1:9" ht="15.75" customHeight="1">
      <c r="A16" s="121"/>
      <c r="B16" s="31" t="s">
        <v>108</v>
      </c>
      <c r="C16" s="33"/>
      <c r="D16" s="31" t="s">
        <v>111</v>
      </c>
      <c r="E16" s="89">
        <f t="shared" si="0"/>
        <v>13.06</v>
      </c>
      <c r="F16" s="87">
        <v>13.06</v>
      </c>
      <c r="G16" s="87"/>
      <c r="H16" s="33"/>
      <c r="I16" s="18"/>
    </row>
    <row r="17" spans="1:9" ht="15.75" customHeight="1">
      <c r="A17" s="121"/>
      <c r="B17" s="31" t="s">
        <v>108</v>
      </c>
      <c r="C17" s="33"/>
      <c r="D17" s="31" t="s">
        <v>112</v>
      </c>
      <c r="E17" s="89"/>
      <c r="F17" s="87"/>
      <c r="G17" s="87"/>
      <c r="H17" s="33"/>
      <c r="I17" s="18"/>
    </row>
    <row r="18" spans="1:9" ht="15.75" customHeight="1">
      <c r="A18" s="121"/>
      <c r="B18" s="31" t="s">
        <v>108</v>
      </c>
      <c r="C18" s="33"/>
      <c r="D18" s="31" t="s">
        <v>113</v>
      </c>
      <c r="E18" s="89"/>
      <c r="F18" s="87"/>
      <c r="G18" s="87"/>
      <c r="H18" s="33"/>
      <c r="I18" s="18"/>
    </row>
    <row r="19" spans="1:9" ht="15.75" customHeight="1">
      <c r="A19" s="121"/>
      <c r="B19" s="31" t="s">
        <v>108</v>
      </c>
      <c r="C19" s="33"/>
      <c r="D19" s="31" t="s">
        <v>114</v>
      </c>
      <c r="E19" s="89">
        <f t="shared" si="0"/>
        <v>835.41</v>
      </c>
      <c r="F19" s="87">
        <v>835.41</v>
      </c>
      <c r="G19" s="87"/>
      <c r="H19" s="33"/>
      <c r="I19" s="18"/>
    </row>
    <row r="20" spans="1:9" ht="15.75" customHeight="1">
      <c r="A20" s="121"/>
      <c r="B20" s="31" t="s">
        <v>108</v>
      </c>
      <c r="C20" s="33"/>
      <c r="D20" s="31" t="s">
        <v>115</v>
      </c>
      <c r="E20" s="89"/>
      <c r="F20" s="87"/>
      <c r="G20" s="87"/>
      <c r="H20" s="33"/>
      <c r="I20" s="18"/>
    </row>
    <row r="21" spans="1:9" ht="15.75" customHeight="1">
      <c r="A21" s="121"/>
      <c r="B21" s="31" t="s">
        <v>108</v>
      </c>
      <c r="C21" s="33"/>
      <c r="D21" s="31" t="s">
        <v>116</v>
      </c>
      <c r="E21" s="89"/>
      <c r="F21" s="87"/>
      <c r="G21" s="87"/>
      <c r="H21" s="33"/>
      <c r="I21" s="18"/>
    </row>
    <row r="22" spans="1:9" ht="15.75" customHeight="1">
      <c r="A22" s="121"/>
      <c r="B22" s="31" t="s">
        <v>108</v>
      </c>
      <c r="C22" s="33"/>
      <c r="D22" s="31" t="s">
        <v>117</v>
      </c>
      <c r="E22" s="89"/>
      <c r="F22" s="87"/>
      <c r="G22" s="87"/>
      <c r="H22" s="33"/>
      <c r="I22" s="18"/>
    </row>
    <row r="23" spans="1:9" ht="15.75" customHeight="1">
      <c r="A23" s="121"/>
      <c r="B23" s="31" t="s">
        <v>108</v>
      </c>
      <c r="C23" s="33"/>
      <c r="D23" s="31" t="s">
        <v>118</v>
      </c>
      <c r="E23" s="89"/>
      <c r="F23" s="87"/>
      <c r="G23" s="87"/>
      <c r="H23" s="33"/>
      <c r="I23" s="18"/>
    </row>
    <row r="24" spans="1:9" ht="15.75" customHeight="1">
      <c r="A24" s="121"/>
      <c r="B24" s="31" t="s">
        <v>108</v>
      </c>
      <c r="C24" s="33"/>
      <c r="D24" s="31" t="s">
        <v>119</v>
      </c>
      <c r="E24" s="89"/>
      <c r="F24" s="87"/>
      <c r="G24" s="87"/>
      <c r="H24" s="33"/>
      <c r="I24" s="18"/>
    </row>
    <row r="25" spans="1:9" ht="15.75" customHeight="1">
      <c r="A25" s="121"/>
      <c r="B25" s="31" t="s">
        <v>108</v>
      </c>
      <c r="C25" s="33"/>
      <c r="D25" s="31" t="s">
        <v>120</v>
      </c>
      <c r="E25" s="89"/>
      <c r="F25" s="87"/>
      <c r="G25" s="87"/>
      <c r="H25" s="33"/>
      <c r="I25" s="18"/>
    </row>
    <row r="26" spans="1:9" ht="15.75" customHeight="1">
      <c r="A26" s="121"/>
      <c r="B26" s="31" t="s">
        <v>108</v>
      </c>
      <c r="C26" s="33"/>
      <c r="D26" s="31" t="s">
        <v>121</v>
      </c>
      <c r="E26" s="89">
        <f t="shared" si="0"/>
        <v>17.170000000000002</v>
      </c>
      <c r="F26" s="87">
        <v>17.170000000000002</v>
      </c>
      <c r="G26" s="87"/>
      <c r="H26" s="33"/>
      <c r="I26" s="18"/>
    </row>
    <row r="27" spans="1:9" ht="15.75" customHeight="1">
      <c r="A27" s="121"/>
      <c r="B27" s="31" t="s">
        <v>108</v>
      </c>
      <c r="C27" s="33"/>
      <c r="D27" s="31" t="s">
        <v>122</v>
      </c>
      <c r="E27" s="92"/>
      <c r="F27" s="33"/>
      <c r="G27" s="33"/>
      <c r="H27" s="33"/>
      <c r="I27" s="18"/>
    </row>
    <row r="28" spans="1:9" ht="15.75" customHeight="1">
      <c r="A28" s="121"/>
      <c r="B28" s="31" t="s">
        <v>108</v>
      </c>
      <c r="C28" s="33"/>
      <c r="D28" s="31" t="s">
        <v>123</v>
      </c>
      <c r="E28" s="92"/>
      <c r="F28" s="33"/>
      <c r="G28" s="33"/>
      <c r="H28" s="33"/>
      <c r="I28" s="18"/>
    </row>
    <row r="29" spans="1:9" ht="15.75" customHeight="1">
      <c r="A29" s="121"/>
      <c r="B29" s="31" t="s">
        <v>108</v>
      </c>
      <c r="C29" s="33"/>
      <c r="D29" s="31" t="s">
        <v>124</v>
      </c>
      <c r="E29" s="92"/>
      <c r="F29" s="33"/>
      <c r="G29" s="33"/>
      <c r="H29" s="33"/>
      <c r="I29" s="18"/>
    </row>
    <row r="30" spans="1:9" ht="15.75" customHeight="1">
      <c r="A30" s="121"/>
      <c r="B30" s="31" t="s">
        <v>108</v>
      </c>
      <c r="C30" s="33"/>
      <c r="D30" s="31" t="s">
        <v>125</v>
      </c>
      <c r="E30" s="92"/>
      <c r="F30" s="33"/>
      <c r="G30" s="33"/>
      <c r="H30" s="33"/>
      <c r="I30" s="18"/>
    </row>
    <row r="31" spans="1:9" ht="15.75" customHeight="1">
      <c r="A31" s="121"/>
      <c r="B31" s="31" t="s">
        <v>108</v>
      </c>
      <c r="C31" s="33"/>
      <c r="D31" s="31" t="s">
        <v>126</v>
      </c>
      <c r="E31" s="92"/>
      <c r="F31" s="33"/>
      <c r="G31" s="33"/>
      <c r="H31" s="33"/>
      <c r="I31" s="18"/>
    </row>
    <row r="32" spans="1:9" ht="15.75" customHeight="1">
      <c r="A32" s="121"/>
      <c r="B32" s="31" t="s">
        <v>108</v>
      </c>
      <c r="C32" s="33"/>
      <c r="D32" s="31" t="s">
        <v>127</v>
      </c>
      <c r="E32" s="92"/>
      <c r="F32" s="33"/>
      <c r="G32" s="33"/>
      <c r="H32" s="33"/>
      <c r="I32" s="18"/>
    </row>
    <row r="33" spans="1:9" ht="15.75" customHeight="1">
      <c r="A33" s="121"/>
      <c r="B33" s="31" t="s">
        <v>108</v>
      </c>
      <c r="C33" s="33"/>
      <c r="D33" s="31" t="s">
        <v>128</v>
      </c>
      <c r="E33" s="92"/>
      <c r="F33" s="33"/>
      <c r="G33" s="33"/>
      <c r="H33" s="33"/>
      <c r="I33" s="18"/>
    </row>
    <row r="34" spans="1:9" ht="9.75" customHeight="1">
      <c r="A34" s="49"/>
      <c r="B34" s="49"/>
      <c r="C34" s="49"/>
      <c r="D34" s="27"/>
      <c r="E34" s="49"/>
      <c r="F34" s="49"/>
      <c r="G34" s="49"/>
      <c r="H34" s="49"/>
      <c r="I34" s="36"/>
    </row>
  </sheetData>
  <mergeCells count="6">
    <mergeCell ref="A11:A33"/>
    <mergeCell ref="B2:H2"/>
    <mergeCell ref="B3:C3"/>
    <mergeCell ref="B4:C4"/>
    <mergeCell ref="D4:H4"/>
    <mergeCell ref="A7:A9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35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3" width="6.125" customWidth="1"/>
    <col min="4" max="4" width="9.625" customWidth="1"/>
    <col min="5" max="5" width="33.75" customWidth="1"/>
    <col min="6" max="8" width="11.375" customWidth="1"/>
    <col min="9" max="10" width="10.25" customWidth="1"/>
    <col min="11" max="11" width="9.25" customWidth="1"/>
    <col min="12" max="12" width="10.25" customWidth="1"/>
    <col min="13" max="13" width="9.5" customWidth="1"/>
    <col min="14" max="14" width="8.875" customWidth="1"/>
    <col min="15" max="16" width="10.25" customWidth="1"/>
    <col min="17" max="17" width="7.75" customWidth="1"/>
    <col min="18" max="18" width="8" customWidth="1"/>
    <col min="19" max="20" width="10.25" customWidth="1"/>
    <col min="21" max="21" width="8.125" customWidth="1"/>
    <col min="22" max="23" width="10.25" customWidth="1"/>
    <col min="24" max="24" width="7.75" customWidth="1"/>
    <col min="25" max="26" width="10.25" customWidth="1"/>
    <col min="27" max="27" width="11.75" customWidth="1"/>
    <col min="28" max="28" width="9.25" customWidth="1"/>
    <col min="29" max="30" width="10.25" customWidth="1"/>
    <col min="31" max="31" width="8.25" customWidth="1"/>
    <col min="32" max="33" width="10.25" customWidth="1"/>
    <col min="34" max="34" width="8.75" customWidth="1"/>
    <col min="35" max="39" width="10.25" customWidth="1"/>
    <col min="40" max="40" width="1.5" customWidth="1"/>
    <col min="41" max="42" width="9.75" customWidth="1"/>
  </cols>
  <sheetData>
    <row r="1" spans="1:40" ht="12" customHeight="1">
      <c r="A1" s="2"/>
      <c r="B1" s="127"/>
      <c r="C1" s="127"/>
      <c r="D1" s="21"/>
      <c r="E1" s="21"/>
      <c r="F1" s="1"/>
      <c r="G1" s="1"/>
      <c r="H1" s="1"/>
      <c r="I1" s="21"/>
      <c r="J1" s="21"/>
      <c r="K1" s="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4" t="s">
        <v>129</v>
      </c>
      <c r="AN1" s="40"/>
    </row>
    <row r="2" spans="1:40" ht="20.25" customHeight="1">
      <c r="A2" s="1"/>
      <c r="B2" s="125" t="s">
        <v>130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40"/>
    </row>
    <row r="3" spans="1:40" ht="16.5" customHeight="1">
      <c r="A3" s="3"/>
      <c r="B3" s="126" t="s">
        <v>297</v>
      </c>
      <c r="C3" s="126"/>
      <c r="D3" s="126"/>
      <c r="E3" s="126"/>
      <c r="F3" s="37"/>
      <c r="G3" s="3"/>
      <c r="H3" s="25"/>
      <c r="I3" s="37"/>
      <c r="J3" s="37"/>
      <c r="K3" s="39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132" t="s">
        <v>4</v>
      </c>
      <c r="AM3" s="132"/>
      <c r="AN3" s="41"/>
    </row>
    <row r="4" spans="1:40" ht="20.25" customHeight="1">
      <c r="A4" s="4"/>
      <c r="B4" s="120" t="s">
        <v>7</v>
      </c>
      <c r="C4" s="120"/>
      <c r="D4" s="120"/>
      <c r="E4" s="120"/>
      <c r="F4" s="120" t="s">
        <v>131</v>
      </c>
      <c r="G4" s="120" t="s">
        <v>132</v>
      </c>
      <c r="H4" s="120"/>
      <c r="I4" s="120"/>
      <c r="J4" s="120"/>
      <c r="K4" s="120"/>
      <c r="L4" s="120"/>
      <c r="M4" s="120"/>
      <c r="N4" s="120"/>
      <c r="O4" s="120"/>
      <c r="P4" s="120"/>
      <c r="Q4" s="120" t="s">
        <v>133</v>
      </c>
      <c r="R4" s="120"/>
      <c r="S4" s="120"/>
      <c r="T4" s="120"/>
      <c r="U4" s="120"/>
      <c r="V4" s="120"/>
      <c r="W4" s="120"/>
      <c r="X4" s="120"/>
      <c r="Y4" s="120"/>
      <c r="Z4" s="120"/>
      <c r="AA4" s="120" t="s">
        <v>134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35"/>
    </row>
    <row r="5" spans="1:40" ht="17.25" customHeight="1">
      <c r="A5" s="4"/>
      <c r="B5" s="120" t="s">
        <v>75</v>
      </c>
      <c r="C5" s="120"/>
      <c r="D5" s="120" t="s">
        <v>68</v>
      </c>
      <c r="E5" s="120" t="s">
        <v>69</v>
      </c>
      <c r="F5" s="120"/>
      <c r="G5" s="120" t="s">
        <v>57</v>
      </c>
      <c r="H5" s="120" t="s">
        <v>135</v>
      </c>
      <c r="I5" s="120"/>
      <c r="J5" s="120"/>
      <c r="K5" s="120" t="s">
        <v>136</v>
      </c>
      <c r="L5" s="120"/>
      <c r="M5" s="120"/>
      <c r="N5" s="120" t="s">
        <v>137</v>
      </c>
      <c r="O5" s="120"/>
      <c r="P5" s="120"/>
      <c r="Q5" s="120" t="s">
        <v>57</v>
      </c>
      <c r="R5" s="120" t="s">
        <v>135</v>
      </c>
      <c r="S5" s="120"/>
      <c r="T5" s="120"/>
      <c r="U5" s="120" t="s">
        <v>136</v>
      </c>
      <c r="V5" s="120"/>
      <c r="W5" s="120"/>
      <c r="X5" s="120" t="s">
        <v>137</v>
      </c>
      <c r="Y5" s="120"/>
      <c r="Z5" s="120"/>
      <c r="AA5" s="120" t="s">
        <v>57</v>
      </c>
      <c r="AB5" s="120" t="s">
        <v>135</v>
      </c>
      <c r="AC5" s="120"/>
      <c r="AD5" s="120"/>
      <c r="AE5" s="120" t="s">
        <v>136</v>
      </c>
      <c r="AF5" s="120"/>
      <c r="AG5" s="120"/>
      <c r="AH5" s="120" t="s">
        <v>137</v>
      </c>
      <c r="AI5" s="120"/>
      <c r="AJ5" s="120"/>
      <c r="AK5" s="131" t="s">
        <v>138</v>
      </c>
      <c r="AL5" s="131"/>
      <c r="AM5" s="131"/>
      <c r="AN5" s="35"/>
    </row>
    <row r="6" spans="1:40" ht="18.75" customHeight="1">
      <c r="A6" s="27"/>
      <c r="B6" s="26" t="s">
        <v>76</v>
      </c>
      <c r="C6" s="26" t="s">
        <v>77</v>
      </c>
      <c r="D6" s="120"/>
      <c r="E6" s="120"/>
      <c r="F6" s="120"/>
      <c r="G6" s="120"/>
      <c r="H6" s="26" t="s">
        <v>139</v>
      </c>
      <c r="I6" s="26" t="s">
        <v>73</v>
      </c>
      <c r="J6" s="26" t="s">
        <v>74</v>
      </c>
      <c r="K6" s="26" t="s">
        <v>139</v>
      </c>
      <c r="L6" s="26" t="s">
        <v>73</v>
      </c>
      <c r="M6" s="26" t="s">
        <v>74</v>
      </c>
      <c r="N6" s="26" t="s">
        <v>139</v>
      </c>
      <c r="O6" s="26" t="s">
        <v>73</v>
      </c>
      <c r="P6" s="26" t="s">
        <v>74</v>
      </c>
      <c r="Q6" s="120"/>
      <c r="R6" s="26" t="s">
        <v>139</v>
      </c>
      <c r="S6" s="26" t="s">
        <v>73</v>
      </c>
      <c r="T6" s="26" t="s">
        <v>74</v>
      </c>
      <c r="U6" s="26" t="s">
        <v>139</v>
      </c>
      <c r="V6" s="26" t="s">
        <v>73</v>
      </c>
      <c r="W6" s="26" t="s">
        <v>74</v>
      </c>
      <c r="X6" s="26" t="s">
        <v>139</v>
      </c>
      <c r="Y6" s="26" t="s">
        <v>73</v>
      </c>
      <c r="Z6" s="26" t="s">
        <v>74</v>
      </c>
      <c r="AA6" s="120"/>
      <c r="AB6" s="26" t="s">
        <v>139</v>
      </c>
      <c r="AC6" s="26" t="s">
        <v>73</v>
      </c>
      <c r="AD6" s="26" t="s">
        <v>74</v>
      </c>
      <c r="AE6" s="26" t="s">
        <v>139</v>
      </c>
      <c r="AF6" s="26" t="s">
        <v>73</v>
      </c>
      <c r="AG6" s="26" t="s">
        <v>74</v>
      </c>
      <c r="AH6" s="26" t="s">
        <v>139</v>
      </c>
      <c r="AI6" s="26" t="s">
        <v>73</v>
      </c>
      <c r="AJ6" s="26" t="s">
        <v>74</v>
      </c>
      <c r="AK6" s="42" t="s">
        <v>139</v>
      </c>
      <c r="AL6" s="42" t="s">
        <v>73</v>
      </c>
      <c r="AM6" s="42" t="s">
        <v>74</v>
      </c>
      <c r="AN6" s="35"/>
    </row>
    <row r="7" spans="1:40" ht="15.75" customHeight="1">
      <c r="A7" s="4"/>
      <c r="B7" s="28"/>
      <c r="C7" s="28"/>
      <c r="D7" s="28"/>
      <c r="E7" s="8" t="s">
        <v>70</v>
      </c>
      <c r="F7" s="29">
        <f>F8</f>
        <v>1483.7800000000002</v>
      </c>
      <c r="G7" s="29">
        <f t="shared" ref="G7:AA7" si="0">G8</f>
        <v>235.09000000000003</v>
      </c>
      <c r="H7" s="29">
        <f t="shared" si="0"/>
        <v>235.09000000000003</v>
      </c>
      <c r="I7" s="29">
        <f t="shared" si="0"/>
        <v>226.49</v>
      </c>
      <c r="J7" s="29">
        <f t="shared" si="0"/>
        <v>8.6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>
        <f t="shared" si="0"/>
        <v>1248.69</v>
      </c>
      <c r="AB7" s="89">
        <f t="shared" ref="AB7:AB8" si="1">SUM(AC7:AD7)</f>
        <v>1236.69</v>
      </c>
      <c r="AC7" s="29">
        <f t="shared" ref="AC7" si="2">SUM(AC8)</f>
        <v>14.630000000000003</v>
      </c>
      <c r="AD7" s="29">
        <f>SUM(AD8)</f>
        <v>1222.06</v>
      </c>
      <c r="AE7" s="29">
        <f>SUM(AE8)</f>
        <v>12</v>
      </c>
      <c r="AF7" s="29"/>
      <c r="AG7" s="29">
        <f>SUM(AG8)</f>
        <v>12</v>
      </c>
      <c r="AH7" s="29"/>
      <c r="AI7" s="29"/>
      <c r="AJ7" s="29"/>
      <c r="AK7" s="29"/>
      <c r="AL7" s="29"/>
      <c r="AM7" s="29"/>
      <c r="AN7" s="35"/>
    </row>
    <row r="8" spans="1:40" ht="15.75" customHeight="1">
      <c r="A8" s="4"/>
      <c r="B8" s="30" t="s">
        <v>21</v>
      </c>
      <c r="C8" s="30" t="s">
        <v>21</v>
      </c>
      <c r="D8" s="31"/>
      <c r="E8" s="31" t="s">
        <v>21</v>
      </c>
      <c r="F8" s="32">
        <f>SUM(F9)</f>
        <v>1483.7800000000002</v>
      </c>
      <c r="G8" s="32">
        <f>H8+K8+N8</f>
        <v>235.09000000000003</v>
      </c>
      <c r="H8" s="32">
        <f>SUM(H9)</f>
        <v>235.09000000000003</v>
      </c>
      <c r="I8" s="32">
        <f>SUM(I9)</f>
        <v>226.49</v>
      </c>
      <c r="J8" s="32">
        <f>SUM(J9)</f>
        <v>8.6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>AB8+AE8+AH8+AK8</f>
        <v>1248.69</v>
      </c>
      <c r="AB8" s="89">
        <f t="shared" si="1"/>
        <v>1236.69</v>
      </c>
      <c r="AC8" s="32">
        <f>SUM(AC9)</f>
        <v>14.630000000000003</v>
      </c>
      <c r="AD8" s="32">
        <f>SUM(AD9)</f>
        <v>1222.06</v>
      </c>
      <c r="AE8" s="32">
        <f>SUM(AE9)</f>
        <v>12</v>
      </c>
      <c r="AF8" s="32"/>
      <c r="AG8" s="32">
        <f>SUM(AG9)</f>
        <v>12</v>
      </c>
      <c r="AH8" s="32"/>
      <c r="AI8" s="32"/>
      <c r="AJ8" s="32"/>
      <c r="AK8" s="32"/>
      <c r="AL8" s="32"/>
      <c r="AM8" s="32"/>
      <c r="AN8" s="35"/>
    </row>
    <row r="9" spans="1:40" ht="15.75" customHeight="1">
      <c r="A9" s="4"/>
      <c r="B9" s="85" t="s">
        <v>21</v>
      </c>
      <c r="C9" s="85" t="s">
        <v>21</v>
      </c>
      <c r="D9" s="83">
        <v>209001</v>
      </c>
      <c r="E9" s="83" t="s">
        <v>251</v>
      </c>
      <c r="F9" s="87">
        <f>SUM(G9+AA9)</f>
        <v>1483.7800000000002</v>
      </c>
      <c r="G9" s="87">
        <f t="shared" ref="G9:H9" si="3">SUM(G10+G20+G31)</f>
        <v>235.09000000000003</v>
      </c>
      <c r="H9" s="87">
        <f t="shared" si="3"/>
        <v>235.09000000000003</v>
      </c>
      <c r="I9" s="84">
        <f>SUM(I10+I20+I31)</f>
        <v>226.49</v>
      </c>
      <c r="J9" s="84">
        <v>8.6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>
        <f>SUM(AB9+AE9+AH9+AK9)</f>
        <v>1248.69</v>
      </c>
      <c r="AB9" s="84">
        <f>SUM(AC9:AD9)</f>
        <v>1236.69</v>
      </c>
      <c r="AC9" s="101">
        <f>SUM(AC10:AC35)</f>
        <v>14.630000000000003</v>
      </c>
      <c r="AD9" s="84">
        <f>SUM(AD10:AD35)</f>
        <v>1222.06</v>
      </c>
      <c r="AE9" s="84">
        <f>SUM(AE10:AE35)</f>
        <v>12</v>
      </c>
      <c r="AF9" s="101"/>
      <c r="AG9" s="101">
        <f t="shared" ref="AG9" si="4">SUM(AG10:AG35)</f>
        <v>12</v>
      </c>
      <c r="AH9" s="84"/>
      <c r="AI9" s="84"/>
      <c r="AJ9" s="84"/>
      <c r="AK9" s="87"/>
      <c r="AL9" s="87"/>
      <c r="AM9" s="84"/>
      <c r="AN9" s="35"/>
    </row>
    <row r="10" spans="1:40" ht="15.75" customHeight="1">
      <c r="A10" s="4"/>
      <c r="B10" s="85">
        <v>301</v>
      </c>
      <c r="C10" s="85" t="s">
        <v>21</v>
      </c>
      <c r="D10" s="83"/>
      <c r="E10" s="83" t="s">
        <v>140</v>
      </c>
      <c r="F10" s="101">
        <f t="shared" ref="F10:F35" si="5">SUM(G10+AA10)</f>
        <v>202.92000000000002</v>
      </c>
      <c r="G10" s="87">
        <f t="shared" ref="G10:H10" si="6">SUM(G11+G12+G13+G14+G15+G17+G18+G19)</f>
        <v>202.92000000000002</v>
      </c>
      <c r="H10" s="87">
        <f t="shared" si="6"/>
        <v>202.92000000000002</v>
      </c>
      <c r="I10" s="84">
        <f>SUM(I11+I12+I13+I14+I15+I17+I18+I19)</f>
        <v>202.92000000000002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7"/>
      <c r="AB10" s="101"/>
      <c r="AC10" s="84"/>
      <c r="AD10" s="84"/>
      <c r="AE10" s="84"/>
      <c r="AF10" s="84"/>
      <c r="AG10" s="84"/>
      <c r="AH10" s="84"/>
      <c r="AI10" s="84"/>
      <c r="AJ10" s="84"/>
      <c r="AK10" s="91"/>
      <c r="AL10" s="84"/>
      <c r="AM10" s="84"/>
      <c r="AN10" s="35"/>
    </row>
    <row r="11" spans="1:40" ht="15.75" customHeight="1">
      <c r="A11" s="4"/>
      <c r="B11" s="85">
        <v>301</v>
      </c>
      <c r="C11" s="90" t="s">
        <v>269</v>
      </c>
      <c r="D11" s="86"/>
      <c r="E11" s="83" t="s">
        <v>141</v>
      </c>
      <c r="F11" s="101">
        <f t="shared" si="5"/>
        <v>88.050000000000011</v>
      </c>
      <c r="G11" s="84">
        <v>79.900000000000006</v>
      </c>
      <c r="H11" s="84">
        <v>79.900000000000006</v>
      </c>
      <c r="I11" s="84">
        <v>79.900000000000006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7">
        <f t="shared" ref="AA11:AA35" si="7">SUM(AB11+AE11+AH11+AK11)</f>
        <v>8.15</v>
      </c>
      <c r="AB11" s="101">
        <f t="shared" ref="AB11:AB30" si="8">SUM(AC11:AD11)</f>
        <v>8.15</v>
      </c>
      <c r="AC11" s="101">
        <v>8.15</v>
      </c>
      <c r="AD11" s="84"/>
      <c r="AE11" s="84"/>
      <c r="AF11" s="84"/>
      <c r="AG11" s="84"/>
      <c r="AH11" s="84"/>
      <c r="AI11" s="84"/>
      <c r="AJ11" s="84"/>
      <c r="AK11" s="89"/>
      <c r="AL11" s="84"/>
      <c r="AM11" s="84"/>
      <c r="AN11" s="35"/>
    </row>
    <row r="12" spans="1:40" ht="15.75" customHeight="1">
      <c r="B12" s="88">
        <v>301</v>
      </c>
      <c r="C12" s="90" t="s">
        <v>270</v>
      </c>
      <c r="D12" s="86"/>
      <c r="E12" s="83" t="s">
        <v>142</v>
      </c>
      <c r="F12" s="101">
        <f t="shared" si="5"/>
        <v>14.18</v>
      </c>
      <c r="G12" s="84">
        <v>14.18</v>
      </c>
      <c r="H12" s="84">
        <v>14.18</v>
      </c>
      <c r="I12" s="84">
        <v>14.18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7"/>
      <c r="AB12" s="101"/>
      <c r="AC12" s="101"/>
      <c r="AD12" s="101"/>
      <c r="AE12" s="101"/>
      <c r="AF12" s="84"/>
      <c r="AG12" s="84"/>
      <c r="AH12" s="84"/>
      <c r="AI12" s="84"/>
      <c r="AJ12" s="84"/>
      <c r="AK12" s="89"/>
      <c r="AL12" s="84"/>
      <c r="AM12" s="84"/>
      <c r="AN12" s="35"/>
    </row>
    <row r="13" spans="1:40" ht="15.75" customHeight="1">
      <c r="B13" s="88">
        <v>301</v>
      </c>
      <c r="C13" s="90" t="s">
        <v>271</v>
      </c>
      <c r="D13" s="86"/>
      <c r="E13" s="83" t="s">
        <v>144</v>
      </c>
      <c r="F13" s="101">
        <f t="shared" si="5"/>
        <v>55.75</v>
      </c>
      <c r="G13" s="84">
        <v>55.75</v>
      </c>
      <c r="H13" s="84">
        <v>55.75</v>
      </c>
      <c r="I13" s="84">
        <v>55.75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7"/>
      <c r="AB13" s="101"/>
      <c r="AC13" s="101"/>
      <c r="AD13" s="101"/>
      <c r="AE13" s="101"/>
      <c r="AF13" s="84"/>
      <c r="AG13" s="84"/>
      <c r="AH13" s="84"/>
      <c r="AI13" s="84"/>
      <c r="AJ13" s="84"/>
      <c r="AK13" s="89"/>
      <c r="AL13" s="84"/>
      <c r="AM13" s="84"/>
      <c r="AN13" s="35"/>
    </row>
    <row r="14" spans="1:40" ht="15.75" customHeight="1">
      <c r="A14" s="4"/>
      <c r="B14" s="88">
        <v>301</v>
      </c>
      <c r="C14" s="90" t="s">
        <v>272</v>
      </c>
      <c r="D14" s="86"/>
      <c r="E14" s="83" t="s">
        <v>145</v>
      </c>
      <c r="F14" s="101">
        <f t="shared" si="5"/>
        <v>27.75</v>
      </c>
      <c r="G14" s="84">
        <v>22.89</v>
      </c>
      <c r="H14" s="84">
        <v>22.89</v>
      </c>
      <c r="I14" s="84">
        <v>22.89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7">
        <f t="shared" si="7"/>
        <v>4.8600000000000003</v>
      </c>
      <c r="AB14" s="101">
        <f t="shared" si="8"/>
        <v>4.8600000000000003</v>
      </c>
      <c r="AC14" s="101">
        <v>4.8600000000000003</v>
      </c>
      <c r="AD14" s="101"/>
      <c r="AE14" s="101"/>
      <c r="AF14" s="84"/>
      <c r="AG14" s="84"/>
      <c r="AH14" s="84"/>
      <c r="AI14" s="84"/>
      <c r="AJ14" s="84"/>
      <c r="AK14" s="89"/>
      <c r="AL14" s="84"/>
      <c r="AM14" s="84"/>
      <c r="AN14" s="35"/>
    </row>
    <row r="15" spans="1:40" ht="15.75" customHeight="1">
      <c r="B15" s="88">
        <v>301</v>
      </c>
      <c r="C15" s="90" t="s">
        <v>273</v>
      </c>
      <c r="D15" s="86"/>
      <c r="E15" s="83" t="s">
        <v>146</v>
      </c>
      <c r="F15" s="101">
        <f t="shared" si="5"/>
        <v>13.07</v>
      </c>
      <c r="G15" s="84">
        <v>11.45</v>
      </c>
      <c r="H15" s="84">
        <v>11.45</v>
      </c>
      <c r="I15" s="84">
        <v>11.45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7">
        <f t="shared" si="7"/>
        <v>1.62</v>
      </c>
      <c r="AB15" s="101">
        <f t="shared" si="8"/>
        <v>1.62</v>
      </c>
      <c r="AC15" s="101">
        <v>1.62</v>
      </c>
      <c r="AD15" s="101"/>
      <c r="AE15" s="101"/>
      <c r="AF15" s="84"/>
      <c r="AG15" s="84"/>
      <c r="AH15" s="84"/>
      <c r="AI15" s="84"/>
      <c r="AJ15" s="84"/>
      <c r="AK15" s="89"/>
      <c r="AL15" s="84"/>
      <c r="AM15" s="84"/>
      <c r="AN15" s="35"/>
    </row>
    <row r="16" spans="1:40" ht="15.75" customHeight="1">
      <c r="B16" s="88">
        <v>301</v>
      </c>
      <c r="C16" s="90" t="s">
        <v>274</v>
      </c>
      <c r="D16" s="86"/>
      <c r="E16" s="83" t="s">
        <v>147</v>
      </c>
      <c r="F16" s="101">
        <f t="shared" si="5"/>
        <v>1.57</v>
      </c>
      <c r="G16" s="84">
        <v>1.57</v>
      </c>
      <c r="H16" s="84">
        <v>1.57</v>
      </c>
      <c r="I16" s="84">
        <v>1.57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7"/>
      <c r="AB16" s="101"/>
      <c r="AC16" s="101"/>
      <c r="AD16" s="101"/>
      <c r="AE16" s="101"/>
      <c r="AF16" s="84"/>
      <c r="AG16" s="84"/>
      <c r="AH16" s="84"/>
      <c r="AI16" s="84"/>
      <c r="AJ16" s="84"/>
      <c r="AK16" s="89"/>
      <c r="AL16" s="84"/>
      <c r="AM16" s="84"/>
      <c r="AN16" s="35"/>
    </row>
    <row r="17" spans="1:40" ht="15.75" customHeight="1">
      <c r="B17" s="85" t="s">
        <v>143</v>
      </c>
      <c r="C17" s="85" t="s">
        <v>148</v>
      </c>
      <c r="D17" s="83"/>
      <c r="E17" s="83" t="s">
        <v>149</v>
      </c>
      <c r="F17" s="101">
        <f t="shared" si="5"/>
        <v>0.86</v>
      </c>
      <c r="G17" s="84">
        <v>0.86</v>
      </c>
      <c r="H17" s="84">
        <v>0.86</v>
      </c>
      <c r="I17" s="84">
        <v>0.86</v>
      </c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7"/>
      <c r="AB17" s="101"/>
      <c r="AC17" s="101"/>
      <c r="AD17" s="101"/>
      <c r="AE17" s="101"/>
      <c r="AF17" s="84"/>
      <c r="AG17" s="84"/>
      <c r="AH17" s="84"/>
      <c r="AI17" s="84"/>
      <c r="AJ17" s="84"/>
      <c r="AK17" s="89"/>
      <c r="AL17" s="84"/>
      <c r="AM17" s="84"/>
      <c r="AN17" s="35"/>
    </row>
    <row r="18" spans="1:40" ht="15.75" customHeight="1">
      <c r="B18" s="85" t="s">
        <v>143</v>
      </c>
      <c r="C18" s="85" t="s">
        <v>148</v>
      </c>
      <c r="D18" s="83"/>
      <c r="E18" s="83" t="s">
        <v>150</v>
      </c>
      <c r="F18" s="101">
        <f t="shared" si="5"/>
        <v>0.72</v>
      </c>
      <c r="G18" s="84">
        <v>0.72</v>
      </c>
      <c r="H18" s="84">
        <v>0.72</v>
      </c>
      <c r="I18" s="84">
        <v>0.72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7"/>
      <c r="AB18" s="101"/>
      <c r="AC18" s="101"/>
      <c r="AD18" s="101"/>
      <c r="AE18" s="101"/>
      <c r="AF18" s="84"/>
      <c r="AG18" s="84"/>
      <c r="AH18" s="84"/>
      <c r="AI18" s="84"/>
      <c r="AJ18" s="84"/>
      <c r="AK18" s="89"/>
      <c r="AL18" s="84"/>
      <c r="AM18" s="84"/>
      <c r="AN18" s="35"/>
    </row>
    <row r="19" spans="1:40" ht="15.75" customHeight="1">
      <c r="A19" s="121"/>
      <c r="B19" s="85" t="s">
        <v>21</v>
      </c>
      <c r="C19" s="85">
        <v>13</v>
      </c>
      <c r="D19" s="83"/>
      <c r="E19" s="83" t="s">
        <v>151</v>
      </c>
      <c r="F19" s="101">
        <f t="shared" si="5"/>
        <v>17.170000000000002</v>
      </c>
      <c r="G19" s="84">
        <v>17.170000000000002</v>
      </c>
      <c r="H19" s="84">
        <v>17.170000000000002</v>
      </c>
      <c r="I19" s="84">
        <v>17.170000000000002</v>
      </c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7"/>
      <c r="AB19" s="101"/>
      <c r="AC19" s="101"/>
      <c r="AD19" s="101"/>
      <c r="AE19" s="101"/>
      <c r="AF19" s="84"/>
      <c r="AG19" s="84"/>
      <c r="AH19" s="84"/>
      <c r="AI19" s="84"/>
      <c r="AJ19" s="84"/>
      <c r="AK19" s="89"/>
      <c r="AL19" s="84"/>
      <c r="AM19" s="84"/>
      <c r="AN19" s="35"/>
    </row>
    <row r="20" spans="1:40" ht="15.75" customHeight="1">
      <c r="A20" s="121"/>
      <c r="B20" s="85">
        <v>302</v>
      </c>
      <c r="C20" s="85" t="s">
        <v>21</v>
      </c>
      <c r="D20" s="83"/>
      <c r="E20" s="83" t="s">
        <v>152</v>
      </c>
      <c r="F20" s="101">
        <f t="shared" si="5"/>
        <v>31.17</v>
      </c>
      <c r="G20" s="87">
        <f>SUM(G21:G30)</f>
        <v>31.17</v>
      </c>
      <c r="H20" s="87">
        <f>SUM(H21:H30)</f>
        <v>31.17</v>
      </c>
      <c r="I20" s="87">
        <f t="shared" ref="I20" si="9">SUM(I21:I30)</f>
        <v>22.57</v>
      </c>
      <c r="J20" s="84">
        <f>SUM(J21:J30)</f>
        <v>8.6</v>
      </c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7"/>
      <c r="AB20" s="101"/>
      <c r="AC20" s="101"/>
      <c r="AD20" s="101"/>
      <c r="AE20" s="101"/>
      <c r="AF20" s="84"/>
      <c r="AG20" s="84"/>
      <c r="AH20" s="84"/>
      <c r="AI20" s="84"/>
      <c r="AJ20" s="84"/>
      <c r="AK20" s="89"/>
      <c r="AL20" s="84"/>
      <c r="AM20" s="84"/>
      <c r="AN20" s="35"/>
    </row>
    <row r="21" spans="1:40" ht="15.75" customHeight="1">
      <c r="B21" s="88">
        <v>302</v>
      </c>
      <c r="C21" s="90" t="s">
        <v>269</v>
      </c>
      <c r="D21" s="83"/>
      <c r="E21" s="83" t="s">
        <v>153</v>
      </c>
      <c r="F21" s="101">
        <f t="shared" si="5"/>
        <v>2.7</v>
      </c>
      <c r="G21" s="84">
        <v>2.7</v>
      </c>
      <c r="H21" s="84">
        <v>2.7</v>
      </c>
      <c r="I21" s="84">
        <v>1.5</v>
      </c>
      <c r="J21" s="84">
        <v>1.2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7"/>
      <c r="AB21" s="101"/>
      <c r="AC21" s="101"/>
      <c r="AD21" s="101"/>
      <c r="AE21" s="101"/>
      <c r="AF21" s="84"/>
      <c r="AG21" s="84"/>
      <c r="AH21" s="84"/>
      <c r="AI21" s="84"/>
      <c r="AJ21" s="84"/>
      <c r="AK21" s="89"/>
      <c r="AL21" s="84"/>
      <c r="AM21" s="84"/>
      <c r="AN21" s="35"/>
    </row>
    <row r="22" spans="1:40" ht="15.75" customHeight="1">
      <c r="B22" s="88">
        <v>302</v>
      </c>
      <c r="C22" s="90" t="s">
        <v>275</v>
      </c>
      <c r="D22" s="83"/>
      <c r="E22" s="83" t="s">
        <v>266</v>
      </c>
      <c r="F22" s="101">
        <f t="shared" si="5"/>
        <v>0.3</v>
      </c>
      <c r="G22" s="84">
        <v>0.3</v>
      </c>
      <c r="H22" s="84">
        <v>0.3</v>
      </c>
      <c r="I22" s="84">
        <v>0.3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7"/>
      <c r="AB22" s="101"/>
      <c r="AC22" s="101"/>
      <c r="AD22" s="101"/>
      <c r="AE22" s="101"/>
      <c r="AF22" s="84"/>
      <c r="AG22" s="84"/>
      <c r="AH22" s="84"/>
      <c r="AI22" s="84"/>
      <c r="AJ22" s="84"/>
      <c r="AK22" s="89"/>
      <c r="AL22" s="84"/>
      <c r="AM22" s="84"/>
      <c r="AN22" s="35"/>
    </row>
    <row r="23" spans="1:40" ht="15.75" customHeight="1">
      <c r="A23" s="4"/>
      <c r="B23" s="88">
        <v>302</v>
      </c>
      <c r="C23" s="90" t="s">
        <v>276</v>
      </c>
      <c r="D23" s="83"/>
      <c r="E23" s="83" t="s">
        <v>154</v>
      </c>
      <c r="F23" s="101">
        <f t="shared" si="5"/>
        <v>0.3</v>
      </c>
      <c r="G23" s="84">
        <v>0.3</v>
      </c>
      <c r="H23" s="84">
        <v>0.3</v>
      </c>
      <c r="I23" s="84">
        <v>0.3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7"/>
      <c r="AB23" s="101"/>
      <c r="AC23" s="101"/>
      <c r="AD23" s="101"/>
      <c r="AE23" s="101"/>
      <c r="AF23" s="84"/>
      <c r="AG23" s="84"/>
      <c r="AH23" s="84"/>
      <c r="AI23" s="84"/>
      <c r="AJ23" s="84"/>
      <c r="AK23" s="89"/>
      <c r="AL23" s="84"/>
      <c r="AM23" s="84"/>
      <c r="AN23" s="35"/>
    </row>
    <row r="24" spans="1:40" ht="15.75" customHeight="1">
      <c r="B24" s="88">
        <v>302</v>
      </c>
      <c r="C24" s="90" t="s">
        <v>277</v>
      </c>
      <c r="D24" s="83"/>
      <c r="E24" s="83" t="s">
        <v>155</v>
      </c>
      <c r="F24" s="101">
        <f t="shared" si="5"/>
        <v>1.5</v>
      </c>
      <c r="G24" s="84">
        <v>1.5</v>
      </c>
      <c r="H24" s="84">
        <v>1.5</v>
      </c>
      <c r="I24" s="84">
        <v>1.5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7"/>
      <c r="AB24" s="101"/>
      <c r="AC24" s="101"/>
      <c r="AD24" s="101"/>
      <c r="AE24" s="101"/>
      <c r="AF24" s="84"/>
      <c r="AG24" s="84"/>
      <c r="AH24" s="84"/>
      <c r="AI24" s="84"/>
      <c r="AJ24" s="84"/>
      <c r="AK24" s="89"/>
      <c r="AL24" s="84"/>
      <c r="AM24" s="84"/>
      <c r="AN24" s="35"/>
    </row>
    <row r="25" spans="1:40" ht="15.75" customHeight="1">
      <c r="B25" s="88">
        <v>302</v>
      </c>
      <c r="C25" s="90" t="s">
        <v>278</v>
      </c>
      <c r="D25" s="83"/>
      <c r="E25" s="83" t="s">
        <v>156</v>
      </c>
      <c r="F25" s="101">
        <f t="shared" si="5"/>
        <v>14.5</v>
      </c>
      <c r="G25" s="84">
        <v>14.5</v>
      </c>
      <c r="H25" s="84">
        <v>14.5</v>
      </c>
      <c r="I25" s="84">
        <v>13.1</v>
      </c>
      <c r="J25" s="84">
        <v>1.4</v>
      </c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7"/>
      <c r="AB25" s="101"/>
      <c r="AC25" s="101"/>
      <c r="AD25" s="101"/>
      <c r="AE25" s="101"/>
      <c r="AF25" s="84"/>
      <c r="AG25" s="84"/>
      <c r="AH25" s="84"/>
      <c r="AI25" s="84"/>
      <c r="AJ25" s="84"/>
      <c r="AK25" s="89"/>
      <c r="AL25" s="84"/>
      <c r="AM25" s="84"/>
      <c r="AN25" s="35"/>
    </row>
    <row r="26" spans="1:40" ht="15.75" customHeight="1">
      <c r="B26" s="88">
        <v>302</v>
      </c>
      <c r="C26" s="90" t="s">
        <v>279</v>
      </c>
      <c r="D26" s="83"/>
      <c r="E26" s="83" t="s">
        <v>157</v>
      </c>
      <c r="F26" s="101">
        <f t="shared" si="5"/>
        <v>2.8</v>
      </c>
      <c r="G26" s="84">
        <v>2.8</v>
      </c>
      <c r="H26" s="84">
        <v>2.8</v>
      </c>
      <c r="I26" s="84">
        <v>2.8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7"/>
      <c r="AB26" s="101"/>
      <c r="AC26" s="101"/>
      <c r="AD26" s="101"/>
      <c r="AE26" s="101"/>
      <c r="AF26" s="84"/>
      <c r="AG26" s="84"/>
      <c r="AH26" s="84"/>
      <c r="AI26" s="84"/>
      <c r="AJ26" s="84"/>
      <c r="AK26" s="89"/>
      <c r="AL26" s="84"/>
      <c r="AM26" s="84"/>
      <c r="AN26" s="35"/>
    </row>
    <row r="27" spans="1:40" ht="15.75" customHeight="1">
      <c r="B27" s="88">
        <v>302</v>
      </c>
      <c r="C27" s="90" t="s">
        <v>280</v>
      </c>
      <c r="D27" s="83"/>
      <c r="E27" s="83" t="s">
        <v>158</v>
      </c>
      <c r="F27" s="101">
        <f t="shared" si="5"/>
        <v>1.1399999999999999</v>
      </c>
      <c r="G27" s="84">
        <v>1.1399999999999999</v>
      </c>
      <c r="H27" s="84">
        <v>1.1399999999999999</v>
      </c>
      <c r="I27" s="84">
        <v>1.1399999999999999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7"/>
      <c r="AB27" s="101"/>
      <c r="AC27" s="101"/>
      <c r="AD27" s="101"/>
      <c r="AE27" s="101"/>
      <c r="AF27" s="84"/>
      <c r="AG27" s="84"/>
      <c r="AH27" s="84"/>
      <c r="AI27" s="84"/>
      <c r="AJ27" s="84"/>
      <c r="AK27" s="89"/>
      <c r="AL27" s="84"/>
      <c r="AM27" s="84"/>
      <c r="AN27" s="35"/>
    </row>
    <row r="28" spans="1:40" ht="15.75" customHeight="1">
      <c r="B28" s="88">
        <v>302</v>
      </c>
      <c r="C28" s="90" t="s">
        <v>281</v>
      </c>
      <c r="D28" s="83"/>
      <c r="E28" s="83" t="s">
        <v>159</v>
      </c>
      <c r="F28" s="101">
        <f t="shared" si="5"/>
        <v>1.43</v>
      </c>
      <c r="G28" s="84">
        <v>1.43</v>
      </c>
      <c r="H28" s="84">
        <v>1.43</v>
      </c>
      <c r="I28" s="84">
        <v>1.43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7"/>
      <c r="AB28" s="101"/>
      <c r="AC28" s="101"/>
      <c r="AD28" s="101"/>
      <c r="AE28" s="101"/>
      <c r="AF28" s="84"/>
      <c r="AG28" s="84"/>
      <c r="AH28" s="84"/>
      <c r="AI28" s="84"/>
      <c r="AJ28" s="84"/>
      <c r="AK28" s="89"/>
      <c r="AL28" s="84"/>
      <c r="AM28" s="84"/>
      <c r="AN28" s="35"/>
    </row>
    <row r="29" spans="1:40" ht="15.75" customHeight="1">
      <c r="B29" s="88">
        <v>302</v>
      </c>
      <c r="C29" s="90" t="s">
        <v>282</v>
      </c>
      <c r="D29" s="83"/>
      <c r="E29" s="83" t="s">
        <v>267</v>
      </c>
      <c r="F29" s="101">
        <f t="shared" si="5"/>
        <v>6</v>
      </c>
      <c r="G29" s="84">
        <v>6</v>
      </c>
      <c r="H29" s="84">
        <v>6</v>
      </c>
      <c r="I29" s="84"/>
      <c r="J29" s="84">
        <v>6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7"/>
      <c r="AB29" s="101"/>
      <c r="AC29" s="101"/>
      <c r="AD29" s="101"/>
      <c r="AE29" s="101"/>
      <c r="AF29" s="84"/>
      <c r="AG29" s="84"/>
      <c r="AH29" s="84"/>
      <c r="AI29" s="84"/>
      <c r="AJ29" s="84"/>
      <c r="AK29" s="89"/>
      <c r="AL29" s="84"/>
      <c r="AM29" s="84"/>
      <c r="AN29" s="35"/>
    </row>
    <row r="30" spans="1:40" ht="15.75" customHeight="1">
      <c r="B30" s="88">
        <v>302</v>
      </c>
      <c r="C30" s="90" t="s">
        <v>283</v>
      </c>
      <c r="D30" s="83"/>
      <c r="E30" s="83" t="s">
        <v>161</v>
      </c>
      <c r="F30" s="101">
        <f t="shared" si="5"/>
        <v>1222.56</v>
      </c>
      <c r="G30" s="84">
        <v>0.5</v>
      </c>
      <c r="H30" s="84">
        <v>0.5</v>
      </c>
      <c r="I30" s="84">
        <v>0.5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7">
        <f t="shared" si="7"/>
        <v>1222.06</v>
      </c>
      <c r="AB30" s="101">
        <f t="shared" si="8"/>
        <v>1222.06</v>
      </c>
      <c r="AC30" s="101"/>
      <c r="AD30" s="101">
        <v>1222.06</v>
      </c>
      <c r="AE30" s="101"/>
      <c r="AF30" s="84"/>
      <c r="AG30" s="84"/>
      <c r="AH30" s="84"/>
      <c r="AI30" s="84"/>
      <c r="AJ30" s="84"/>
      <c r="AK30" s="89"/>
      <c r="AL30" s="84"/>
      <c r="AM30" s="84"/>
      <c r="AN30" s="35"/>
    </row>
    <row r="31" spans="1:40" ht="15.75" customHeight="1">
      <c r="B31" s="85">
        <v>303</v>
      </c>
      <c r="C31" s="90" t="s">
        <v>21</v>
      </c>
      <c r="D31" s="83"/>
      <c r="E31" s="83" t="s">
        <v>162</v>
      </c>
      <c r="F31" s="101">
        <f t="shared" si="5"/>
        <v>1</v>
      </c>
      <c r="G31" s="84">
        <v>1</v>
      </c>
      <c r="H31" s="84">
        <v>1</v>
      </c>
      <c r="I31" s="84">
        <f>SUM(I33:I34)</f>
        <v>1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7"/>
      <c r="AB31" s="101"/>
      <c r="AC31" s="101"/>
      <c r="AD31" s="101"/>
      <c r="AE31" s="101"/>
      <c r="AF31" s="84"/>
      <c r="AG31" s="84"/>
      <c r="AH31" s="84"/>
      <c r="AI31" s="84"/>
      <c r="AJ31" s="84"/>
      <c r="AK31" s="89"/>
      <c r="AL31" s="84"/>
      <c r="AM31" s="84"/>
      <c r="AN31" s="35"/>
    </row>
    <row r="32" spans="1:40" ht="15.75" customHeight="1">
      <c r="B32" s="88">
        <v>303</v>
      </c>
      <c r="C32" s="90" t="s">
        <v>276</v>
      </c>
      <c r="D32" s="83"/>
      <c r="E32" s="83" t="s">
        <v>163</v>
      </c>
      <c r="F32" s="101">
        <f t="shared" si="5"/>
        <v>0.99</v>
      </c>
      <c r="G32" s="84">
        <v>0.99</v>
      </c>
      <c r="H32" s="84">
        <v>0.99</v>
      </c>
      <c r="I32" s="84">
        <v>0.99</v>
      </c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7"/>
      <c r="AB32" s="101"/>
      <c r="AC32" s="101"/>
      <c r="AD32" s="101"/>
      <c r="AE32" s="101"/>
      <c r="AF32" s="84"/>
      <c r="AG32" s="84"/>
      <c r="AH32" s="84"/>
      <c r="AI32" s="84"/>
      <c r="AJ32" s="84"/>
      <c r="AK32" s="89"/>
      <c r="AL32" s="84"/>
      <c r="AM32" s="84"/>
      <c r="AN32" s="35"/>
    </row>
    <row r="33" spans="1:40" ht="15.75" customHeight="1">
      <c r="B33" s="88">
        <v>303</v>
      </c>
      <c r="C33" s="85" t="s">
        <v>165</v>
      </c>
      <c r="D33" s="83"/>
      <c r="E33" s="83" t="s">
        <v>166</v>
      </c>
      <c r="F33" s="101">
        <f t="shared" si="5"/>
        <v>0.99</v>
      </c>
      <c r="G33" s="84">
        <v>0.99</v>
      </c>
      <c r="H33" s="84">
        <v>0.99</v>
      </c>
      <c r="I33" s="84">
        <v>0.99</v>
      </c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7"/>
      <c r="AB33" s="101"/>
      <c r="AC33" s="101"/>
      <c r="AD33" s="101"/>
      <c r="AE33" s="101"/>
      <c r="AF33" s="84"/>
      <c r="AG33" s="84"/>
      <c r="AH33" s="84"/>
      <c r="AI33" s="84"/>
      <c r="AJ33" s="84"/>
      <c r="AK33" s="89"/>
      <c r="AL33" s="84"/>
      <c r="AM33" s="84"/>
      <c r="AN33" s="35"/>
    </row>
    <row r="34" spans="1:40" ht="15.75" customHeight="1">
      <c r="A34" s="4"/>
      <c r="B34" s="88">
        <v>303</v>
      </c>
      <c r="C34" s="90" t="s">
        <v>284</v>
      </c>
      <c r="D34" s="83"/>
      <c r="E34" s="83" t="s">
        <v>167</v>
      </c>
      <c r="F34" s="101">
        <f t="shared" si="5"/>
        <v>0.01</v>
      </c>
      <c r="G34" s="84">
        <v>0.01</v>
      </c>
      <c r="H34" s="84">
        <v>0.01</v>
      </c>
      <c r="I34" s="84">
        <v>0.01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7"/>
      <c r="AB34" s="101"/>
      <c r="AC34" s="101"/>
      <c r="AD34" s="101"/>
      <c r="AE34" s="101"/>
      <c r="AF34" s="84"/>
      <c r="AG34" s="84"/>
      <c r="AH34" s="84"/>
      <c r="AI34" s="84"/>
      <c r="AJ34" s="84"/>
      <c r="AK34" s="89"/>
      <c r="AL34" s="84"/>
      <c r="AM34" s="84"/>
      <c r="AN34" s="35"/>
    </row>
    <row r="35" spans="1:40" ht="15.75" customHeight="1">
      <c r="B35" s="85">
        <v>310</v>
      </c>
      <c r="C35" s="85">
        <v>99</v>
      </c>
      <c r="D35" s="83"/>
      <c r="E35" s="83" t="s">
        <v>268</v>
      </c>
      <c r="F35" s="101">
        <f t="shared" si="5"/>
        <v>12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7">
        <f t="shared" si="7"/>
        <v>12</v>
      </c>
      <c r="AB35" s="101"/>
      <c r="AC35" s="101"/>
      <c r="AD35" s="101"/>
      <c r="AE35" s="101">
        <f>SUM(AF35:AG35)</f>
        <v>12</v>
      </c>
      <c r="AF35" s="84"/>
      <c r="AG35" s="101">
        <v>12</v>
      </c>
      <c r="AH35" s="84"/>
      <c r="AI35" s="84"/>
      <c r="AJ35" s="84"/>
      <c r="AK35" s="89"/>
      <c r="AL35" s="84"/>
      <c r="AM35" s="84"/>
      <c r="AN35" s="35"/>
    </row>
  </sheetData>
  <mergeCells count="26">
    <mergeCell ref="H5:J5"/>
    <mergeCell ref="K5:M5"/>
    <mergeCell ref="N5:P5"/>
    <mergeCell ref="R5:T5"/>
    <mergeCell ref="A19:A20"/>
    <mergeCell ref="D5:D6"/>
    <mergeCell ref="E5:E6"/>
    <mergeCell ref="F4:F6"/>
    <mergeCell ref="G5:G6"/>
    <mergeCell ref="B5:C5"/>
    <mergeCell ref="B1:C1"/>
    <mergeCell ref="B2:AM2"/>
    <mergeCell ref="B3:E3"/>
    <mergeCell ref="AL3:AM3"/>
    <mergeCell ref="B4:E4"/>
    <mergeCell ref="G4:P4"/>
    <mergeCell ref="Q4:Z4"/>
    <mergeCell ref="AA4:AM4"/>
    <mergeCell ref="AK5:AM5"/>
    <mergeCell ref="Q5:Q6"/>
    <mergeCell ref="AA5:AA6"/>
    <mergeCell ref="U5:W5"/>
    <mergeCell ref="X5:Z5"/>
    <mergeCell ref="AB5:AD5"/>
    <mergeCell ref="AE5:AG5"/>
    <mergeCell ref="AH5:AJ5"/>
  </mergeCells>
  <phoneticPr fontId="17" type="noConversion"/>
  <pageMargins left="0.74803149606299213" right="0.74803149606299213" top="0.22" bottom="0.21" header="0.17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pane ySplit="6" topLeftCell="A7" activePane="bottomLeft" state="frozen"/>
      <selection pane="bottomLeft" activeCell="N19" sqref="N1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27"/>
      <c r="C1" s="127"/>
      <c r="D1" s="127"/>
      <c r="E1" s="21"/>
      <c r="F1" s="21"/>
      <c r="G1" s="133" t="s">
        <v>168</v>
      </c>
      <c r="H1" s="133"/>
      <c r="I1" s="133"/>
      <c r="J1" s="17"/>
    </row>
    <row r="2" spans="1:10" ht="22.9" customHeight="1">
      <c r="A2" s="1"/>
      <c r="B2" s="125" t="s">
        <v>169</v>
      </c>
      <c r="C2" s="125"/>
      <c r="D2" s="125"/>
      <c r="E2" s="125"/>
      <c r="F2" s="125"/>
      <c r="G2" s="125"/>
      <c r="H2" s="125"/>
      <c r="I2" s="125"/>
      <c r="J2" s="17" t="s">
        <v>2</v>
      </c>
    </row>
    <row r="3" spans="1:10" ht="19.5" customHeight="1">
      <c r="A3" s="3"/>
      <c r="B3" s="126" t="s">
        <v>297</v>
      </c>
      <c r="C3" s="126"/>
      <c r="D3" s="126"/>
      <c r="E3" s="126"/>
      <c r="F3" s="126"/>
      <c r="G3" s="3"/>
      <c r="H3" s="37"/>
      <c r="I3" s="25" t="s">
        <v>4</v>
      </c>
      <c r="J3" s="17"/>
    </row>
    <row r="4" spans="1:10" ht="24.4" customHeight="1">
      <c r="A4" s="27"/>
      <c r="B4" s="128" t="s">
        <v>7</v>
      </c>
      <c r="C4" s="128"/>
      <c r="D4" s="128"/>
      <c r="E4" s="128"/>
      <c r="F4" s="128"/>
      <c r="G4" s="128" t="s">
        <v>57</v>
      </c>
      <c r="H4" s="122" t="s">
        <v>132</v>
      </c>
      <c r="I4" s="122" t="s">
        <v>134</v>
      </c>
      <c r="J4" s="35"/>
    </row>
    <row r="5" spans="1:10" ht="24.4" customHeight="1">
      <c r="A5" s="27"/>
      <c r="B5" s="128" t="s">
        <v>75</v>
      </c>
      <c r="C5" s="128"/>
      <c r="D5" s="128"/>
      <c r="E5" s="128" t="s">
        <v>68</v>
      </c>
      <c r="F5" s="128" t="s">
        <v>69</v>
      </c>
      <c r="G5" s="128"/>
      <c r="H5" s="122"/>
      <c r="I5" s="122"/>
      <c r="J5" s="35"/>
    </row>
    <row r="6" spans="1:10" ht="24.4" customHeight="1">
      <c r="A6" s="6"/>
      <c r="B6" s="5" t="s">
        <v>76</v>
      </c>
      <c r="C6" s="5" t="s">
        <v>77</v>
      </c>
      <c r="D6" s="5" t="s">
        <v>78</v>
      </c>
      <c r="E6" s="128"/>
      <c r="F6" s="128"/>
      <c r="G6" s="128"/>
      <c r="H6" s="122"/>
      <c r="I6" s="122"/>
      <c r="J6" s="18"/>
    </row>
    <row r="7" spans="1:10" ht="22.9" customHeight="1">
      <c r="A7" s="7"/>
      <c r="B7" s="8"/>
      <c r="C7" s="8"/>
      <c r="D7" s="8"/>
      <c r="E7" s="8"/>
      <c r="F7" s="8" t="s">
        <v>70</v>
      </c>
      <c r="G7" s="23">
        <f t="shared" ref="G7:I8" si="0">G8</f>
        <v>1471.78</v>
      </c>
      <c r="H7" s="23">
        <f t="shared" si="0"/>
        <v>235.09</v>
      </c>
      <c r="I7" s="23">
        <f t="shared" si="0"/>
        <v>1236.69</v>
      </c>
      <c r="J7" s="19"/>
    </row>
    <row r="8" spans="1:10" ht="22.9" customHeight="1">
      <c r="A8" s="6"/>
      <c r="B8" s="9"/>
      <c r="C8" s="9"/>
      <c r="D8" s="9"/>
      <c r="E8" s="9"/>
      <c r="F8" s="9" t="s">
        <v>21</v>
      </c>
      <c r="G8" s="10">
        <f t="shared" si="0"/>
        <v>1471.78</v>
      </c>
      <c r="H8" s="10">
        <f t="shared" si="0"/>
        <v>235.09</v>
      </c>
      <c r="I8" s="10">
        <f t="shared" si="0"/>
        <v>1236.69</v>
      </c>
      <c r="J8" s="17"/>
    </row>
    <row r="9" spans="1:10" ht="22.9" customHeight="1">
      <c r="A9" s="6"/>
      <c r="B9" s="82"/>
      <c r="C9" s="82"/>
      <c r="D9" s="82"/>
      <c r="E9" s="82"/>
      <c r="F9" s="82" t="s">
        <v>264</v>
      </c>
      <c r="G9" s="81">
        <v>1471.78</v>
      </c>
      <c r="H9" s="81">
        <v>235.09</v>
      </c>
      <c r="I9" s="81">
        <v>1236.69</v>
      </c>
      <c r="J9" s="17"/>
    </row>
    <row r="10" spans="1:10" ht="22.9" customHeight="1">
      <c r="A10" s="130"/>
      <c r="B10" s="102" t="s">
        <v>82</v>
      </c>
      <c r="C10" s="102" t="s">
        <v>83</v>
      </c>
      <c r="D10" s="102" t="s">
        <v>83</v>
      </c>
      <c r="E10" s="102">
        <v>209001</v>
      </c>
      <c r="F10" s="102" t="s">
        <v>84</v>
      </c>
      <c r="G10" s="103">
        <v>27.75</v>
      </c>
      <c r="H10" s="103">
        <v>22.89</v>
      </c>
      <c r="I10" s="103">
        <v>4.8600000000000003</v>
      </c>
      <c r="J10" s="18"/>
    </row>
    <row r="11" spans="1:10" ht="22.9" customHeight="1">
      <c r="A11" s="130"/>
      <c r="B11" s="102" t="s">
        <v>85</v>
      </c>
      <c r="C11" s="102" t="s">
        <v>86</v>
      </c>
      <c r="D11" s="102" t="s">
        <v>80</v>
      </c>
      <c r="E11" s="102">
        <v>209001</v>
      </c>
      <c r="F11" s="102" t="s">
        <v>265</v>
      </c>
      <c r="G11" s="103">
        <v>13.07</v>
      </c>
      <c r="H11" s="103">
        <v>11.45</v>
      </c>
      <c r="I11" s="103">
        <v>1.62</v>
      </c>
      <c r="J11" s="18"/>
    </row>
    <row r="12" spans="1:10" ht="22.9" customHeight="1">
      <c r="A12" s="130"/>
      <c r="B12" s="102" t="s">
        <v>87</v>
      </c>
      <c r="C12" s="102" t="s">
        <v>80</v>
      </c>
      <c r="D12" s="102" t="s">
        <v>80</v>
      </c>
      <c r="E12" s="102">
        <v>209001</v>
      </c>
      <c r="F12" s="102" t="s">
        <v>81</v>
      </c>
      <c r="G12" s="103">
        <v>2.6</v>
      </c>
      <c r="H12" s="103">
        <v>2.6</v>
      </c>
      <c r="I12" s="103"/>
      <c r="J12" s="18"/>
    </row>
    <row r="13" spans="1:10" ht="22.9" customHeight="1">
      <c r="A13" s="130"/>
      <c r="B13" s="102" t="s">
        <v>87</v>
      </c>
      <c r="C13" s="102" t="s">
        <v>80</v>
      </c>
      <c r="D13" s="102" t="s">
        <v>252</v>
      </c>
      <c r="E13" s="102">
        <v>209001</v>
      </c>
      <c r="F13" s="102" t="s">
        <v>256</v>
      </c>
      <c r="G13" s="103">
        <v>189.13</v>
      </c>
      <c r="H13" s="103">
        <v>180.98</v>
      </c>
      <c r="I13" s="103">
        <v>8.15</v>
      </c>
      <c r="J13" s="18"/>
    </row>
    <row r="14" spans="1:10" ht="22.9" customHeight="1">
      <c r="A14" s="130"/>
      <c r="B14" s="102" t="s">
        <v>88</v>
      </c>
      <c r="C14" s="102" t="s">
        <v>80</v>
      </c>
      <c r="D14" s="102" t="s">
        <v>79</v>
      </c>
      <c r="E14" s="102">
        <v>209001</v>
      </c>
      <c r="F14" s="102" t="s">
        <v>89</v>
      </c>
      <c r="G14" s="103">
        <v>17.170000000000002</v>
      </c>
      <c r="H14" s="103">
        <v>17.170000000000002</v>
      </c>
      <c r="I14" s="103"/>
      <c r="J14" s="18"/>
    </row>
    <row r="15" spans="1:10" ht="22.9" customHeight="1">
      <c r="A15" s="130"/>
      <c r="B15" s="9">
        <v>211</v>
      </c>
      <c r="C15" s="107" t="s">
        <v>285</v>
      </c>
      <c r="D15" s="107" t="s">
        <v>299</v>
      </c>
      <c r="E15" s="102">
        <v>209001</v>
      </c>
      <c r="F15" s="110" t="s">
        <v>302</v>
      </c>
      <c r="G15" s="105">
        <f>SUM(H15:I15)</f>
        <v>578.38</v>
      </c>
      <c r="H15" s="105"/>
      <c r="I15" s="101">
        <v>578.38</v>
      </c>
      <c r="J15" s="18"/>
    </row>
    <row r="16" spans="1:10" ht="22.9" customHeight="1">
      <c r="A16" s="130"/>
      <c r="B16" s="99">
        <v>213</v>
      </c>
      <c r="C16" s="109" t="s">
        <v>300</v>
      </c>
      <c r="D16" s="109" t="s">
        <v>301</v>
      </c>
      <c r="E16" s="102">
        <v>209001</v>
      </c>
      <c r="F16" s="104" t="s">
        <v>303</v>
      </c>
      <c r="G16" s="105">
        <f>SUM(H16:I16)</f>
        <v>643.67999999999995</v>
      </c>
      <c r="H16" s="106"/>
      <c r="I16" s="101">
        <v>643.67999999999995</v>
      </c>
      <c r="J16" s="18"/>
    </row>
    <row r="17" spans="1:10" ht="9.75" customHeight="1">
      <c r="A17" s="12"/>
      <c r="B17" s="13"/>
      <c r="C17" s="13"/>
      <c r="D17" s="13"/>
      <c r="E17" s="13"/>
      <c r="F17" s="12"/>
      <c r="G17" s="12"/>
      <c r="H17" s="12"/>
      <c r="I17" s="12"/>
      <c r="J17" s="38"/>
    </row>
  </sheetData>
  <mergeCells count="12">
    <mergeCell ref="A10:A16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7" type="noConversion"/>
  <pageMargins left="0.74803149606299213" right="0.74803149606299213" top="0.92" bottom="0.27559055118110237" header="0.76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6" topLeftCell="A7" activePane="bottomLeft" state="frozen"/>
      <selection pane="bottomLeft" activeCell="G11" sqref="G11"/>
    </sheetView>
  </sheetViews>
  <sheetFormatPr defaultColWidth="10" defaultRowHeight="13.5"/>
  <cols>
    <col min="1" max="1" width="1.5" customWidth="1"/>
    <col min="2" max="2" width="8.125" customWidth="1"/>
    <col min="3" max="3" width="8.375" customWidth="1"/>
    <col min="4" max="4" width="16.375" customWidth="1"/>
    <col min="5" max="5" width="41" customWidth="1"/>
    <col min="6" max="6" width="18.125" customWidth="1"/>
    <col min="7" max="7" width="18" customWidth="1"/>
    <col min="8" max="8" width="17.375" customWidth="1"/>
    <col min="9" max="9" width="1.5" customWidth="1"/>
    <col min="10" max="10" width="9.75" customWidth="1"/>
  </cols>
  <sheetData>
    <row r="1" spans="1:9" ht="16.350000000000001" customHeight="1">
      <c r="A1" s="2"/>
      <c r="B1" s="127"/>
      <c r="C1" s="127"/>
      <c r="D1" s="21"/>
      <c r="E1" s="21"/>
      <c r="F1" s="1"/>
      <c r="G1" s="1"/>
      <c r="H1" s="24" t="s">
        <v>170</v>
      </c>
      <c r="I1" s="35"/>
    </row>
    <row r="2" spans="1:9" ht="19.5" customHeight="1">
      <c r="A2" s="1"/>
      <c r="B2" s="125" t="s">
        <v>171</v>
      </c>
      <c r="C2" s="125"/>
      <c r="D2" s="125"/>
      <c r="E2" s="125"/>
      <c r="F2" s="125"/>
      <c r="G2" s="125"/>
      <c r="H2" s="125"/>
      <c r="I2" s="35"/>
    </row>
    <row r="3" spans="1:9" ht="15.75" customHeight="1">
      <c r="A3" s="3"/>
      <c r="B3" s="126" t="s">
        <v>298</v>
      </c>
      <c r="C3" s="126"/>
      <c r="D3" s="126"/>
      <c r="E3" s="126"/>
      <c r="G3" s="3"/>
      <c r="H3" s="25" t="s">
        <v>4</v>
      </c>
      <c r="I3" s="35"/>
    </row>
    <row r="4" spans="1:9" ht="19.5" customHeight="1">
      <c r="A4" s="4"/>
      <c r="B4" s="120" t="s">
        <v>7</v>
      </c>
      <c r="C4" s="120"/>
      <c r="D4" s="120"/>
      <c r="E4" s="120"/>
      <c r="F4" s="120" t="s">
        <v>73</v>
      </c>
      <c r="G4" s="120"/>
      <c r="H4" s="120"/>
      <c r="I4" s="35"/>
    </row>
    <row r="5" spans="1:9" ht="17.25" customHeight="1">
      <c r="A5" s="4"/>
      <c r="B5" s="120" t="s">
        <v>75</v>
      </c>
      <c r="C5" s="120"/>
      <c r="D5" s="120" t="s">
        <v>68</v>
      </c>
      <c r="E5" s="120" t="s">
        <v>69</v>
      </c>
      <c r="F5" s="120" t="s">
        <v>57</v>
      </c>
      <c r="G5" s="120" t="s">
        <v>172</v>
      </c>
      <c r="H5" s="120" t="s">
        <v>173</v>
      </c>
      <c r="I5" s="35"/>
    </row>
    <row r="6" spans="1:9" ht="15.75" customHeight="1">
      <c r="A6" s="27"/>
      <c r="B6" s="26" t="s">
        <v>76</v>
      </c>
      <c r="C6" s="26" t="s">
        <v>77</v>
      </c>
      <c r="D6" s="120"/>
      <c r="E6" s="120"/>
      <c r="F6" s="120"/>
      <c r="G6" s="120"/>
      <c r="H6" s="120"/>
      <c r="I6" s="35"/>
    </row>
    <row r="7" spans="1:9" ht="16.5" customHeight="1">
      <c r="A7" s="4"/>
      <c r="B7" s="28"/>
      <c r="C7" s="28"/>
      <c r="D7" s="28"/>
      <c r="E7" s="8" t="s">
        <v>70</v>
      </c>
      <c r="F7" s="29">
        <f t="shared" ref="F7:H8" si="0">F8</f>
        <v>226.49</v>
      </c>
      <c r="G7" s="29">
        <f t="shared" si="0"/>
        <v>206.49</v>
      </c>
      <c r="H7" s="29">
        <f t="shared" si="0"/>
        <v>20</v>
      </c>
      <c r="I7" s="35"/>
    </row>
    <row r="8" spans="1:9" ht="16.5" customHeight="1">
      <c r="A8" s="4"/>
      <c r="B8" s="30" t="s">
        <v>21</v>
      </c>
      <c r="C8" s="30" t="s">
        <v>21</v>
      </c>
      <c r="D8" s="31"/>
      <c r="E8" s="31" t="s">
        <v>21</v>
      </c>
      <c r="F8" s="32">
        <f t="shared" si="0"/>
        <v>226.49</v>
      </c>
      <c r="G8" s="32">
        <f t="shared" si="0"/>
        <v>206.49</v>
      </c>
      <c r="H8" s="32">
        <f t="shared" si="0"/>
        <v>20</v>
      </c>
      <c r="I8" s="111"/>
    </row>
    <row r="9" spans="1:9" ht="16.5" customHeight="1">
      <c r="A9" s="4"/>
      <c r="B9" s="80" t="s">
        <v>21</v>
      </c>
      <c r="C9" s="80" t="s">
        <v>21</v>
      </c>
      <c r="D9" s="78" t="s">
        <v>253</v>
      </c>
      <c r="E9" s="78" t="s">
        <v>255</v>
      </c>
      <c r="F9" s="79">
        <v>226.49</v>
      </c>
      <c r="G9" s="79">
        <v>206.49</v>
      </c>
      <c r="H9" s="79">
        <v>20</v>
      </c>
      <c r="I9" s="35"/>
    </row>
    <row r="10" spans="1:9" ht="16.5" customHeight="1">
      <c r="A10" s="4"/>
      <c r="B10" s="80" t="s">
        <v>21</v>
      </c>
      <c r="C10" s="80" t="s">
        <v>21</v>
      </c>
      <c r="D10" s="78" t="s">
        <v>174</v>
      </c>
      <c r="E10" s="78" t="s">
        <v>175</v>
      </c>
      <c r="F10" s="79">
        <v>202.92</v>
      </c>
      <c r="G10" s="79">
        <v>202.92</v>
      </c>
      <c r="H10" s="79"/>
      <c r="I10" s="35"/>
    </row>
    <row r="11" spans="1:9" ht="16.5" customHeight="1">
      <c r="A11" s="4"/>
      <c r="B11" s="80" t="s">
        <v>143</v>
      </c>
      <c r="C11" s="80" t="s">
        <v>176</v>
      </c>
      <c r="D11" s="78" t="s">
        <v>177</v>
      </c>
      <c r="E11" s="78" t="s">
        <v>178</v>
      </c>
      <c r="F11" s="79">
        <v>88.05</v>
      </c>
      <c r="G11" s="79">
        <v>88.05</v>
      </c>
      <c r="H11" s="79"/>
      <c r="I11" s="35"/>
    </row>
    <row r="12" spans="1:9" ht="16.5" customHeight="1">
      <c r="B12" s="80" t="s">
        <v>143</v>
      </c>
      <c r="C12" s="80" t="s">
        <v>179</v>
      </c>
      <c r="D12" s="78" t="s">
        <v>180</v>
      </c>
      <c r="E12" s="78" t="s">
        <v>181</v>
      </c>
      <c r="F12" s="79">
        <v>14.18</v>
      </c>
      <c r="G12" s="79">
        <v>14.18</v>
      </c>
      <c r="H12" s="79"/>
      <c r="I12" s="35"/>
    </row>
    <row r="13" spans="1:9" ht="16.5" customHeight="1">
      <c r="B13" s="80" t="s">
        <v>143</v>
      </c>
      <c r="C13" s="80" t="s">
        <v>182</v>
      </c>
      <c r="D13" s="78" t="s">
        <v>183</v>
      </c>
      <c r="E13" s="78" t="s">
        <v>184</v>
      </c>
      <c r="F13" s="79">
        <v>55.75</v>
      </c>
      <c r="G13" s="79">
        <v>55.75</v>
      </c>
      <c r="H13" s="79"/>
      <c r="I13" s="35"/>
    </row>
    <row r="14" spans="1:9" ht="16.5" customHeight="1">
      <c r="A14" s="4"/>
      <c r="B14" s="80" t="s">
        <v>143</v>
      </c>
      <c r="C14" s="80" t="s">
        <v>185</v>
      </c>
      <c r="D14" s="78" t="s">
        <v>186</v>
      </c>
      <c r="E14" s="78" t="s">
        <v>187</v>
      </c>
      <c r="F14" s="79">
        <v>27.75</v>
      </c>
      <c r="G14" s="79">
        <v>27.75</v>
      </c>
      <c r="H14" s="79"/>
      <c r="I14" s="35"/>
    </row>
    <row r="15" spans="1:9" ht="16.5" customHeight="1">
      <c r="B15" s="80" t="s">
        <v>143</v>
      </c>
      <c r="C15" s="80" t="s">
        <v>188</v>
      </c>
      <c r="D15" s="78" t="s">
        <v>189</v>
      </c>
      <c r="E15" s="78" t="s">
        <v>190</v>
      </c>
      <c r="F15" s="79">
        <v>13.06</v>
      </c>
      <c r="G15" s="79">
        <v>13.06</v>
      </c>
      <c r="H15" s="79"/>
      <c r="I15" s="35"/>
    </row>
    <row r="16" spans="1:9" ht="16.5" customHeight="1">
      <c r="B16" s="80" t="s">
        <v>143</v>
      </c>
      <c r="C16" s="80" t="s">
        <v>148</v>
      </c>
      <c r="D16" s="78" t="s">
        <v>191</v>
      </c>
      <c r="E16" s="78" t="s">
        <v>192</v>
      </c>
      <c r="F16" s="79">
        <v>1.57</v>
      </c>
      <c r="G16" s="79">
        <v>1.57</v>
      </c>
      <c r="H16" s="79"/>
      <c r="I16" s="35"/>
    </row>
    <row r="17" spans="1:9" ht="16.5" customHeight="1">
      <c r="B17" s="80" t="s">
        <v>143</v>
      </c>
      <c r="C17" s="80" t="s">
        <v>148</v>
      </c>
      <c r="D17" s="78" t="s">
        <v>193</v>
      </c>
      <c r="E17" s="78" t="s">
        <v>194</v>
      </c>
      <c r="F17" s="79">
        <v>0.86</v>
      </c>
      <c r="G17" s="79">
        <v>0.86</v>
      </c>
      <c r="H17" s="79"/>
      <c r="I17" s="35"/>
    </row>
    <row r="18" spans="1:9" ht="16.5" customHeight="1">
      <c r="B18" s="80" t="s">
        <v>143</v>
      </c>
      <c r="C18" s="80" t="s">
        <v>148</v>
      </c>
      <c r="D18" s="78" t="s">
        <v>195</v>
      </c>
      <c r="E18" s="78" t="s">
        <v>196</v>
      </c>
      <c r="F18" s="79">
        <v>0.72</v>
      </c>
      <c r="G18" s="79">
        <v>0.72</v>
      </c>
      <c r="H18" s="79"/>
      <c r="I18" s="35"/>
    </row>
    <row r="19" spans="1:9" ht="16.5" customHeight="1">
      <c r="A19" s="121"/>
      <c r="B19" s="80" t="s">
        <v>143</v>
      </c>
      <c r="C19" s="80" t="s">
        <v>197</v>
      </c>
      <c r="D19" s="78" t="s">
        <v>198</v>
      </c>
      <c r="E19" s="78" t="s">
        <v>199</v>
      </c>
      <c r="F19" s="79">
        <v>17.170000000000002</v>
      </c>
      <c r="G19" s="79">
        <v>17.170000000000002</v>
      </c>
      <c r="H19" s="79"/>
      <c r="I19" s="35"/>
    </row>
    <row r="20" spans="1:9" ht="16.5" customHeight="1">
      <c r="A20" s="121"/>
      <c r="B20" s="80" t="s">
        <v>21</v>
      </c>
      <c r="C20" s="80" t="s">
        <v>21</v>
      </c>
      <c r="D20" s="78" t="s">
        <v>200</v>
      </c>
      <c r="E20" s="78" t="s">
        <v>201</v>
      </c>
      <c r="F20" s="79">
        <v>22.58</v>
      </c>
      <c r="G20" s="79">
        <v>2.58</v>
      </c>
      <c r="H20" s="79">
        <v>20</v>
      </c>
      <c r="I20" s="35"/>
    </row>
    <row r="21" spans="1:9" ht="16.5" customHeight="1">
      <c r="B21" s="80" t="s">
        <v>160</v>
      </c>
      <c r="C21" s="80" t="s">
        <v>176</v>
      </c>
      <c r="D21" s="78" t="s">
        <v>202</v>
      </c>
      <c r="E21" s="78" t="s">
        <v>203</v>
      </c>
      <c r="F21" s="79">
        <v>1.5</v>
      </c>
      <c r="G21" s="79"/>
      <c r="H21" s="79">
        <v>1.5</v>
      </c>
      <c r="I21" s="35"/>
    </row>
    <row r="22" spans="1:9" ht="16.5" customHeight="1">
      <c r="B22" s="80" t="s">
        <v>160</v>
      </c>
      <c r="C22" s="80" t="s">
        <v>258</v>
      </c>
      <c r="D22" s="78" t="s">
        <v>259</v>
      </c>
      <c r="E22" s="78" t="s">
        <v>260</v>
      </c>
      <c r="F22" s="79">
        <v>0.3</v>
      </c>
      <c r="G22" s="79"/>
      <c r="H22" s="79">
        <v>0.3</v>
      </c>
      <c r="I22" s="35"/>
    </row>
    <row r="23" spans="1:9" ht="16.5" customHeight="1">
      <c r="A23" s="4"/>
      <c r="B23" s="80" t="s">
        <v>160</v>
      </c>
      <c r="C23" s="80" t="s">
        <v>165</v>
      </c>
      <c r="D23" s="78" t="s">
        <v>204</v>
      </c>
      <c r="E23" s="78" t="s">
        <v>205</v>
      </c>
      <c r="F23" s="79">
        <v>0.3</v>
      </c>
      <c r="G23" s="79"/>
      <c r="H23" s="79">
        <v>0.3</v>
      </c>
      <c r="I23" s="35"/>
    </row>
    <row r="24" spans="1:9" ht="16.5" customHeight="1">
      <c r="B24" s="80" t="s">
        <v>160</v>
      </c>
      <c r="C24" s="80" t="s">
        <v>206</v>
      </c>
      <c r="D24" s="78" t="s">
        <v>207</v>
      </c>
      <c r="E24" s="78" t="s">
        <v>208</v>
      </c>
      <c r="F24" s="79">
        <v>1.5</v>
      </c>
      <c r="G24" s="79"/>
      <c r="H24" s="79">
        <v>1.5</v>
      </c>
      <c r="I24" s="35"/>
    </row>
    <row r="25" spans="1:9" ht="16.5" customHeight="1">
      <c r="B25" s="80" t="s">
        <v>160</v>
      </c>
      <c r="C25" s="80" t="s">
        <v>209</v>
      </c>
      <c r="D25" s="78" t="s">
        <v>210</v>
      </c>
      <c r="E25" s="78" t="s">
        <v>211</v>
      </c>
      <c r="F25" s="79">
        <v>13.1</v>
      </c>
      <c r="G25" s="79"/>
      <c r="H25" s="79">
        <v>13.1</v>
      </c>
      <c r="I25" s="35"/>
    </row>
    <row r="26" spans="1:9" ht="16.5" customHeight="1">
      <c r="B26" s="80" t="s">
        <v>160</v>
      </c>
      <c r="C26" s="80" t="s">
        <v>212</v>
      </c>
      <c r="D26" s="78" t="s">
        <v>213</v>
      </c>
      <c r="E26" s="78" t="s">
        <v>214</v>
      </c>
      <c r="F26" s="79">
        <v>2.8</v>
      </c>
      <c r="G26" s="79"/>
      <c r="H26" s="79">
        <v>2.8</v>
      </c>
      <c r="I26" s="35"/>
    </row>
    <row r="27" spans="1:9" ht="16.5" customHeight="1">
      <c r="B27" s="80" t="s">
        <v>160</v>
      </c>
      <c r="C27" s="80" t="s">
        <v>215</v>
      </c>
      <c r="D27" s="78" t="s">
        <v>216</v>
      </c>
      <c r="E27" s="78" t="s">
        <v>217</v>
      </c>
      <c r="F27" s="79">
        <v>1.1399999999999999</v>
      </c>
      <c r="G27" s="79">
        <v>1.1399999999999999</v>
      </c>
      <c r="H27" s="79"/>
      <c r="I27" s="35"/>
    </row>
    <row r="28" spans="1:9" ht="16.5" customHeight="1">
      <c r="B28" s="80" t="s">
        <v>160</v>
      </c>
      <c r="C28" s="80" t="s">
        <v>218</v>
      </c>
      <c r="D28" s="78" t="s">
        <v>219</v>
      </c>
      <c r="E28" s="78" t="s">
        <v>220</v>
      </c>
      <c r="F28" s="79">
        <v>1.43</v>
      </c>
      <c r="G28" s="79">
        <v>1.43</v>
      </c>
      <c r="H28" s="79"/>
      <c r="I28" s="35"/>
    </row>
    <row r="29" spans="1:9" ht="16.5" customHeight="1">
      <c r="B29" s="80" t="s">
        <v>160</v>
      </c>
      <c r="C29" s="80" t="s">
        <v>261</v>
      </c>
      <c r="D29" s="78" t="s">
        <v>262</v>
      </c>
      <c r="E29" s="78" t="s">
        <v>263</v>
      </c>
      <c r="F29" s="79">
        <v>0.5</v>
      </c>
      <c r="G29" s="79"/>
      <c r="H29" s="79">
        <v>0.5</v>
      </c>
      <c r="I29" s="35"/>
    </row>
    <row r="30" spans="1:9" ht="16.5" customHeight="1">
      <c r="B30" s="80" t="s">
        <v>21</v>
      </c>
      <c r="C30" s="80" t="s">
        <v>21</v>
      </c>
      <c r="D30" s="78" t="s">
        <v>221</v>
      </c>
      <c r="E30" s="78" t="s">
        <v>222</v>
      </c>
      <c r="F30" s="79">
        <v>1</v>
      </c>
      <c r="G30" s="79">
        <v>1</v>
      </c>
      <c r="H30" s="79"/>
      <c r="I30" s="35"/>
    </row>
    <row r="31" spans="1:9" ht="16.5" customHeight="1">
      <c r="B31" s="80" t="s">
        <v>164</v>
      </c>
      <c r="C31" s="80" t="s">
        <v>165</v>
      </c>
      <c r="D31" s="78" t="s">
        <v>223</v>
      </c>
      <c r="E31" s="78" t="s">
        <v>224</v>
      </c>
      <c r="F31" s="79">
        <v>0.99</v>
      </c>
      <c r="G31" s="79">
        <v>0.99</v>
      </c>
      <c r="H31" s="79"/>
      <c r="I31" s="35"/>
    </row>
    <row r="32" spans="1:9" ht="16.5" customHeight="1">
      <c r="B32" s="80" t="s">
        <v>164</v>
      </c>
      <c r="C32" s="80" t="s">
        <v>165</v>
      </c>
      <c r="D32" s="78" t="s">
        <v>225</v>
      </c>
      <c r="E32" s="78" t="s">
        <v>226</v>
      </c>
      <c r="F32" s="79">
        <v>0.99</v>
      </c>
      <c r="G32" s="79">
        <v>0.99</v>
      </c>
      <c r="H32" s="79"/>
      <c r="I32" s="35"/>
    </row>
    <row r="33" spans="1:9" ht="16.5" customHeight="1">
      <c r="B33" s="80" t="s">
        <v>164</v>
      </c>
      <c r="C33" s="80" t="s">
        <v>227</v>
      </c>
      <c r="D33" s="78" t="s">
        <v>228</v>
      </c>
      <c r="E33" s="78" t="s">
        <v>229</v>
      </c>
      <c r="F33" s="79">
        <v>0.01</v>
      </c>
      <c r="G33" s="79">
        <v>0.01</v>
      </c>
      <c r="H33" s="79"/>
      <c r="I33" s="35"/>
    </row>
    <row r="34" spans="1:9" ht="9.75" customHeight="1">
      <c r="A34" s="12"/>
      <c r="B34" s="12"/>
      <c r="C34" s="12"/>
      <c r="D34" s="34"/>
      <c r="E34" s="12"/>
      <c r="F34" s="12"/>
      <c r="G34" s="12"/>
      <c r="H34" s="12"/>
      <c r="I34" s="36"/>
    </row>
  </sheetData>
  <mergeCells count="12">
    <mergeCell ref="F5:F6"/>
    <mergeCell ref="G5:G6"/>
    <mergeCell ref="H5:H6"/>
    <mergeCell ref="B5:C5"/>
    <mergeCell ref="A19:A20"/>
    <mergeCell ref="D5:D6"/>
    <mergeCell ref="E5:E6"/>
    <mergeCell ref="B1:C1"/>
    <mergeCell ref="B2:H2"/>
    <mergeCell ref="B3:E3"/>
    <mergeCell ref="B4:E4"/>
    <mergeCell ref="F4:H4"/>
  </mergeCells>
  <phoneticPr fontId="1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pane ySplit="5" topLeftCell="A6" activePane="bottomLeft" state="frozen"/>
      <selection pane="bottomLeft" activeCell="J22" sqref="J22"/>
    </sheetView>
  </sheetViews>
  <sheetFormatPr defaultColWidth="10" defaultRowHeight="13.5"/>
  <cols>
    <col min="1" max="1" width="1.5" customWidth="1"/>
    <col min="2" max="2" width="8" customWidth="1"/>
    <col min="3" max="3" width="8.125" customWidth="1"/>
    <col min="4" max="4" width="7.875" customWidth="1"/>
    <col min="5" max="5" width="17.625" customWidth="1"/>
    <col min="6" max="6" width="41" customWidth="1"/>
    <col min="7" max="7" width="18.625" customWidth="1"/>
    <col min="8" max="8" width="1.5" customWidth="1"/>
    <col min="9" max="10" width="9.75" customWidth="1"/>
  </cols>
  <sheetData>
    <row r="1" spans="1:8" ht="16.350000000000001" customHeight="1">
      <c r="A1" s="1"/>
      <c r="B1" s="127"/>
      <c r="C1" s="127"/>
      <c r="D1" s="127"/>
      <c r="E1" s="21"/>
      <c r="F1" s="21"/>
      <c r="G1" s="14" t="s">
        <v>230</v>
      </c>
      <c r="H1" s="4"/>
    </row>
    <row r="2" spans="1:8" ht="22.9" customHeight="1">
      <c r="A2" s="1"/>
      <c r="B2" s="125" t="s">
        <v>231</v>
      </c>
      <c r="C2" s="125"/>
      <c r="D2" s="125"/>
      <c r="E2" s="125"/>
      <c r="F2" s="125"/>
      <c r="G2" s="125"/>
      <c r="H2" s="4" t="s">
        <v>2</v>
      </c>
    </row>
    <row r="3" spans="1:8" ht="19.5" customHeight="1">
      <c r="A3" s="3"/>
      <c r="B3" s="126" t="s">
        <v>297</v>
      </c>
      <c r="C3" s="126"/>
      <c r="D3" s="126"/>
      <c r="E3" s="126"/>
      <c r="F3" s="126"/>
      <c r="G3" s="15" t="s">
        <v>4</v>
      </c>
      <c r="H3" s="16"/>
    </row>
    <row r="4" spans="1:8" ht="24.4" customHeight="1">
      <c r="A4" s="6"/>
      <c r="B4" s="128" t="s">
        <v>75</v>
      </c>
      <c r="C4" s="128"/>
      <c r="D4" s="128"/>
      <c r="E4" s="128" t="s">
        <v>68</v>
      </c>
      <c r="F4" s="128" t="s">
        <v>69</v>
      </c>
      <c r="G4" s="128" t="s">
        <v>232</v>
      </c>
      <c r="H4" s="17"/>
    </row>
    <row r="5" spans="1:8" ht="24.4" customHeight="1">
      <c r="A5" s="6"/>
      <c r="B5" s="5" t="s">
        <v>76</v>
      </c>
      <c r="C5" s="5" t="s">
        <v>77</v>
      </c>
      <c r="D5" s="5" t="s">
        <v>78</v>
      </c>
      <c r="E5" s="128"/>
      <c r="F5" s="128"/>
      <c r="G5" s="128"/>
      <c r="H5" s="18"/>
    </row>
    <row r="6" spans="1:8" ht="22.9" customHeight="1">
      <c r="A6" s="7"/>
      <c r="B6" s="8"/>
      <c r="C6" s="8"/>
      <c r="D6" s="8"/>
      <c r="E6" s="8"/>
      <c r="F6" s="8" t="s">
        <v>70</v>
      </c>
      <c r="G6" s="23">
        <f>G7</f>
        <v>1230.6599999999999</v>
      </c>
      <c r="H6" s="19"/>
    </row>
    <row r="7" spans="1:8" ht="22.9" customHeight="1">
      <c r="A7" s="6"/>
      <c r="B7" s="9"/>
      <c r="C7" s="9"/>
      <c r="D7" s="9"/>
      <c r="E7" s="9"/>
      <c r="F7" s="9" t="s">
        <v>21</v>
      </c>
      <c r="G7" s="10">
        <f>G8</f>
        <v>1230.6599999999999</v>
      </c>
      <c r="H7" s="17"/>
    </row>
    <row r="8" spans="1:8" ht="22.9" customHeight="1">
      <c r="A8" s="6"/>
      <c r="B8" s="76"/>
      <c r="C8" s="76"/>
      <c r="D8" s="76"/>
      <c r="E8" s="76"/>
      <c r="F8" s="76" t="s">
        <v>255</v>
      </c>
      <c r="G8" s="75">
        <v>1230.6599999999999</v>
      </c>
      <c r="H8" s="17"/>
    </row>
    <row r="9" spans="1:8" ht="22.9" customHeight="1">
      <c r="A9" s="6"/>
      <c r="B9" s="76"/>
      <c r="C9" s="76"/>
      <c r="D9" s="76"/>
      <c r="E9" s="76"/>
      <c r="F9" s="76" t="s">
        <v>81</v>
      </c>
      <c r="G9" s="75">
        <v>2.6</v>
      </c>
      <c r="H9" s="18"/>
    </row>
    <row r="10" spans="1:8" ht="22.9" customHeight="1">
      <c r="A10" s="6"/>
      <c r="B10" s="76" t="s">
        <v>87</v>
      </c>
      <c r="C10" s="76" t="s">
        <v>80</v>
      </c>
      <c r="D10" s="76" t="s">
        <v>80</v>
      </c>
      <c r="E10" s="76" t="s">
        <v>253</v>
      </c>
      <c r="F10" s="76" t="s">
        <v>233</v>
      </c>
      <c r="G10" s="77">
        <v>2.6</v>
      </c>
      <c r="H10" s="18"/>
    </row>
    <row r="11" spans="1:8" ht="22.9" customHeight="1">
      <c r="B11" s="76"/>
      <c r="C11" s="76"/>
      <c r="D11" s="76"/>
      <c r="E11" s="76"/>
      <c r="F11" s="76" t="s">
        <v>256</v>
      </c>
      <c r="G11" s="75">
        <v>6</v>
      </c>
      <c r="H11" s="18"/>
    </row>
    <row r="12" spans="1:8" ht="22.9" customHeight="1">
      <c r="A12" s="6"/>
      <c r="B12" s="76" t="s">
        <v>87</v>
      </c>
      <c r="C12" s="76" t="s">
        <v>80</v>
      </c>
      <c r="D12" s="76" t="s">
        <v>252</v>
      </c>
      <c r="E12" s="76" t="s">
        <v>253</v>
      </c>
      <c r="F12" s="76" t="s">
        <v>257</v>
      </c>
      <c r="G12" s="77">
        <v>6</v>
      </c>
      <c r="H12" s="18"/>
    </row>
    <row r="13" spans="1:8" ht="22.9" customHeight="1">
      <c r="B13" s="9">
        <v>211</v>
      </c>
      <c r="C13" s="107" t="s">
        <v>285</v>
      </c>
      <c r="D13" s="107" t="s">
        <v>286</v>
      </c>
      <c r="E13" s="99" t="s">
        <v>253</v>
      </c>
      <c r="F13" s="104" t="s">
        <v>289</v>
      </c>
      <c r="G13" s="101">
        <v>578.38</v>
      </c>
      <c r="H13" s="18"/>
    </row>
    <row r="14" spans="1:8" ht="22.9" customHeight="1">
      <c r="A14" s="6"/>
      <c r="B14" s="9">
        <v>213</v>
      </c>
      <c r="C14" s="107" t="s">
        <v>287</v>
      </c>
      <c r="D14" s="107" t="s">
        <v>288</v>
      </c>
      <c r="E14" s="99" t="s">
        <v>253</v>
      </c>
      <c r="F14" s="104" t="s">
        <v>290</v>
      </c>
      <c r="G14" s="101">
        <v>643.67999999999995</v>
      </c>
      <c r="H14" s="18"/>
    </row>
    <row r="15" spans="1:8" ht="9.75" customHeight="1">
      <c r="A15" s="12"/>
      <c r="B15" s="13"/>
      <c r="C15" s="13"/>
      <c r="D15" s="13"/>
      <c r="E15" s="13"/>
      <c r="F15" s="12"/>
      <c r="G15" s="12"/>
      <c r="H15" s="20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17" type="noConversion"/>
  <pageMargins left="1.4" right="0.74803149606299213" top="1.1499999999999999" bottom="0.27559055118110237" header="0.88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dreamsummit</cp:lastModifiedBy>
  <cp:lastPrinted>2022-03-16T01:43:01Z</cp:lastPrinted>
  <dcterms:created xsi:type="dcterms:W3CDTF">2022-03-09T08:14:00Z</dcterms:created>
  <dcterms:modified xsi:type="dcterms:W3CDTF">2022-03-16T01:43:51Z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