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 activeTab="6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</externalReferences>
  <calcPr calcId="144525"/>
</workbook>
</file>

<file path=xl/sharedStrings.xml><?xml version="1.0" encoding="utf-8"?>
<sst xmlns="http://schemas.openxmlformats.org/spreadsheetml/2006/main" count="595" uniqueCount="249">
  <si>
    <t>2022年部门预算</t>
  </si>
  <si>
    <t xml:space="preserve">
表1</t>
  </si>
  <si>
    <t xml:space="preserve"> </t>
  </si>
  <si>
    <t>部门收支总表</t>
  </si>
  <si>
    <t>部门：中国人民政治协商会议四川省旺苍县委员会办公室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</si>
  <si>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</si>
  <si>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</si>
  <si>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</si>
  <si>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</si>
  <si>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</si>
  <si>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</si>
  <si>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</si>
  <si>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</si>
  <si>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</si>
  <si>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</si>
  <si>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</si>
  <si>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</si>
  <si>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</si>
  <si>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</si>
  <si>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</si>
  <si>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</si>
  <si>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</si>
  <si>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</si>
  <si>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</si>
  <si>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</si>
  <si>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</si>
  <si>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</si>
  <si>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</si>
  <si>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</si>
  <si>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</si>
  <si>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</si>
  <si>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</si>
  <si>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</si>
  <si>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</si>
  <si>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</si>
  <si>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</si>
  <si>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</si>
  <si>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</si>
  <si>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</si>
  <si>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</si>
  <si>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</si>
  <si>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</si>
  <si>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</si>
  <si>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</si>
  <si>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</si>
  <si>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</si>
  <si>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</si>
  <si>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</si>
  <si>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</si>
  <si>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</si>
  <si>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</si>
  <si>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</si>
  <si>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</si>
  <si>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</si>
  <si>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</si>
  <si>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</si>
  <si>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</si>
  <si>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</si>
  <si>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部门：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</si>
  <si>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</si>
  <si>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</si>
  <si>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</si>
  <si>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</si>
  <si>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</si>
  <si>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</si>
  <si>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</si>
  <si>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</si>
  <si>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</si>
  <si>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</si>
  <si>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</si>
  <si>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</si>
  <si>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</si>
  <si>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</si>
  <si>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中国人民政治协商会议四川省旺苍县委员会办公室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</si>
  <si>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</si>
  <si>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</si>
  <si>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</si>
  <si>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</si>
  <si>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</si>
  <si>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</si>
  <si>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</si>
  <si>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</si>
  <si>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</si>
  <si>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</si>
  <si>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</si>
  <si>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02</t>
  </si>
  <si>
    <t>01</t>
  </si>
  <si>
    <t>102001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</si>
  <si>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</si>
  <si>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一般行政管理事务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</si>
  <si>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</si>
  <si>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</si>
  <si>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</si>
  <si>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</si>
  <si>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</si>
  <si>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</si>
  <si>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221</t>
  </si>
  <si>
    <r>
      <rPr>
        <sz val="11"/>
        <rFont val="宋体"/>
        <charset val="134"/>
      </rPr>
      <t> 住房公积金</t>
    </r>
  </si>
  <si>
    <t>213</t>
  </si>
  <si>
    <t>07</t>
  </si>
  <si>
    <t>502001</t>
  </si>
  <si>
    <r>
      <rPr>
        <sz val="11"/>
        <rFont val="宋体"/>
        <charset val="134"/>
      </rPr>
      <t> 对村民委员会和村党支部的补助</t>
    </r>
  </si>
  <si>
    <t>99</t>
  </si>
  <si>
    <r>
      <rPr>
        <sz val="11"/>
        <rFont val="宋体"/>
        <charset val="134"/>
      </rPr>
      <t> 其他农村综合改革支出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</si>
  <si>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</si>
  <si>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</si>
  <si>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</si>
  <si>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</si>
  <si>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</si>
  <si>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</si>
  <si>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</si>
  <si>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</si>
  <si>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</si>
  <si>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</si>
  <si>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</si>
  <si>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</si>
  <si>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</si>
  <si>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</si>
  <si>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</si>
  <si>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</si>
  <si>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</si>
  <si>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</si>
  <si>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</si>
  <si>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</si>
  <si>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</si>
  <si>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</si>
  <si>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</si>
  <si>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</si>
  <si>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</si>
  <si>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</si>
  <si>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</si>
  <si>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</si>
  <si>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</si>
  <si>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</si>
  <si>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</si>
  <si>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</si>
  <si>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</si>
  <si>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</si>
  <si>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</si>
  <si>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</si>
  <si>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</si>
  <si>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</si>
  <si>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</si>
  <si>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</si>
  <si>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</si>
  <si>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</si>
  <si>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</si>
  <si>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</si>
  <si>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</si>
  <si>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</si>
  <si>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</si>
  <si>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</si>
  <si>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</si>
  <si>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</si>
  <si>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</si>
  <si>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</si>
  <si>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</si>
  <si>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</si>
  <si>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</si>
  <si>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</si>
  <si>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t> 年终一次性奖励工资</t>
  </si>
  <si>
    <r>
      <rPr>
        <sz val="11"/>
        <rFont val="宋体"/>
        <charset val="134"/>
      </rPr>
      <t>   绩效工资</t>
    </r>
  </si>
  <si>
    <t>机关事业单位基本养老保险缴费</t>
  </si>
  <si>
    <t>职工基本医疗保险缴费</t>
  </si>
  <si>
    <t> 其他社会保障缴费</t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</si>
  <si>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</si>
  <si>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</si>
  <si>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</si>
  <si>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</si>
  <si>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</si>
  <si>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</si>
  <si>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</si>
  <si>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</si>
  <si>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</si>
  <si>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</si>
  <si>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</si>
  <si>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</si>
  <si>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</si>
  <si>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t> 公务用车改革补贴</t>
  </si>
  <si>
    <t>对个人和家庭的补助</t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</si>
  <si>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</si>
  <si>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</si>
  <si>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</si>
  <si>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其他补助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</si>
  <si>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</si>
  <si>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</si>
  <si>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</si>
  <si>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r>
      <rPr>
        <sz val="11"/>
        <rFont val="宋体"/>
        <charset val="134"/>
      </rPr>
      <t>中国人民政治协商会议四川省旺苍县委员会办公室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</si>
  <si>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</si>
  <si>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</si>
  <si>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</si>
  <si>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</si>
  <si>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</si>
  <si>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</si>
  <si>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</si>
  <si>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</si>
  <si>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</si>
  <si>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</si>
  <si>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</si>
  <si>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</si>
  <si>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</si>
  <si>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</si>
  <si>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</si>
  <si>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</si>
  <si>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</si>
  <si>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</si>
  <si>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</si>
  <si>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</si>
  <si>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</si>
  <si>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</si>
  <si>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</si>
  <si>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</si>
  <si>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</si>
  <si>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</si>
  <si>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</si>
  <si>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</si>
  <si>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</si>
  <si>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</si>
  <si>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</si>
  <si>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</si>
  <si>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</si>
  <si>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 公务用车改革补贴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</si>
  <si>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</si>
  <si>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生活补助</t>
    </r>
  </si>
  <si>
    <t>离退休生活补助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</si>
  <si>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</si>
  <si>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</si>
  <si>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</si>
  <si>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</si>
  <si>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</si>
  <si>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党建活动经费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</si>
  <si>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</si>
  <si>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</si>
  <si>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</si>
  <si>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</si>
  <si>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</si>
  <si>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</si>
  <si>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</si>
  <si>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</si>
  <si>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</si>
  <si>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34"/>
      </rPr>
      <t> 中国人民政治协商会议四川省旺苍县委员会办公室</t>
    </r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</si>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</sst>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3" borderId="15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17" borderId="14" applyNumberFormat="0" applyAlignment="0" applyProtection="0">
      <alignment vertical="center"/>
    </xf>
    <xf numFmtId="0" fontId="24" fillId="17" borderId="13" applyNumberFormat="0" applyAlignment="0" applyProtection="0">
      <alignment vertical="center"/>
    </xf>
    <xf numFmtId="0" fontId="29" fillId="26" borderId="17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2" fillId="4" borderId="4" xfId="0" applyNumberFormat="1" applyFont="1" applyFill="1" applyBorder="1" applyAlignment="1">
      <alignment horizontal="left" vertical="center"/>
    </xf>
    <xf numFmtId="0" fontId="1" fillId="0" borderId="1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" fontId="2" fillId="0" borderId="9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4" fontId="2" fillId="6" borderId="4" xfId="0" applyNumberFormat="1" applyFont="1" applyFill="1" applyBorder="1" applyAlignment="1">
      <alignment horizontal="right" vertical="center"/>
    </xf>
    <xf numFmtId="4" fontId="2" fillId="6" borderId="9" xfId="0" applyNumberFormat="1" applyFont="1" applyFill="1" applyBorder="1" applyAlignment="1">
      <alignment horizontal="right" vertical="center"/>
    </xf>
    <xf numFmtId="0" fontId="8" fillId="0" borderId="5" xfId="0" applyFont="1" applyBorder="1">
      <alignment vertical="center"/>
    </xf>
    <xf numFmtId="0" fontId="1" fillId="3" borderId="5" xfId="0" applyFont="1" applyFill="1" applyBorder="1">
      <alignment vertical="center"/>
    </xf>
    <xf numFmtId="0" fontId="2" fillId="4" borderId="4" xfId="0" applyFont="1" applyFill="1" applyBorder="1" applyAlignment="1">
      <alignment horizontal="left" vertical="center" wrapText="1"/>
    </xf>
    <xf numFmtId="4" fontId="4" fillId="6" borderId="9" xfId="0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102-&#25919;&#21327;&#65289;2022&#24180;&#37096;&#38376;&#39044;&#31639;&#20844;&#24320;&#25253;&#34920;&#65288;&#37096;&#38376;&#20844;&#243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"/>
    </sheetNames>
    <sheetDataSet>
      <sheetData sheetId="0"/>
      <sheetData sheetId="1"/>
      <sheetData sheetId="2">
        <row r="7">
          <cell r="D7">
            <v>26.45</v>
          </cell>
        </row>
      </sheetData>
      <sheetData sheetId="3"/>
      <sheetData sheetId="4"/>
      <sheetData sheetId="5">
        <row r="7">
          <cell r="Z7">
            <v>26.45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" workbookViewId="0">
      <selection activeCell="F3" sqref="F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80"/>
    </row>
    <row r="2" ht="195.55" customHeight="1" spans="1:1">
      <c r="A2" s="81" t="s">
        <v>0</v>
      </c>
    </row>
    <row r="3" ht="146.65" customHeight="1" spans="1:1">
      <c r="A3" s="82">
        <v>44629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9" activePane="bottomLeft" state="frozen"/>
      <selection/>
      <selection pane="bottomLeft" activeCell="B33" sqref="B33"/>
    </sheetView>
  </sheetViews>
  <sheetFormatPr defaultColWidth="10" defaultRowHeight="13.5" outlineLevelCol="5"/>
  <cols>
    <col min="1" max="1" width="1.53333333333333" customWidth="1"/>
    <col min="2" max="2" width="34.875" customWidth="1"/>
    <col min="3" max="3" width="10.75" customWidth="1"/>
    <col min="4" max="4" width="30" customWidth="1"/>
    <col min="5" max="5" width="12.625" customWidth="1"/>
    <col min="6" max="6" width="7.375" customWidth="1"/>
    <col min="7" max="11" width="9.76666666666667" customWidth="1"/>
  </cols>
  <sheetData>
    <row r="1" ht="16.25" customHeight="1" spans="1:6">
      <c r="A1" s="59"/>
      <c r="B1" s="2"/>
      <c r="C1" s="28"/>
      <c r="D1" s="60"/>
      <c r="E1" s="2" t="s">
        <v>1</v>
      </c>
      <c r="F1" s="57" t="s">
        <v>2</v>
      </c>
    </row>
    <row r="2" ht="22.8" customHeight="1" spans="1:6">
      <c r="A2" s="60"/>
      <c r="B2" s="62" t="s">
        <v>3</v>
      </c>
      <c r="C2" s="62"/>
      <c r="D2" s="62"/>
      <c r="E2" s="62"/>
      <c r="F2" s="57"/>
    </row>
    <row r="3" ht="24" customHeight="1" spans="1:6">
      <c r="A3" s="63"/>
      <c r="B3" s="5" t="s">
        <v>4</v>
      </c>
      <c r="C3" s="46"/>
      <c r="D3" s="46"/>
      <c r="E3" s="64" t="s">
        <v>5</v>
      </c>
      <c r="F3" s="58"/>
    </row>
    <row r="4" ht="24.4" customHeight="1" spans="1:6">
      <c r="A4" s="65"/>
      <c r="B4" s="36" t="s">
        <v>6</v>
      </c>
      <c r="C4" s="36"/>
      <c r="D4" s="36" t="s">
        <v>7</v>
      </c>
      <c r="E4" s="36"/>
      <c r="F4" s="44"/>
    </row>
    <row r="5" ht="24.4" customHeight="1" spans="1:6">
      <c r="A5" s="65"/>
      <c r="B5" s="36" t="s">
        <v>8</v>
      </c>
      <c r="C5" s="36" t="s">
        <v>9</v>
      </c>
      <c r="D5" s="36" t="s">
        <v>8</v>
      </c>
      <c r="E5" s="36" t="s">
        <v>9</v>
      </c>
      <c r="F5" s="44"/>
    </row>
    <row r="6" ht="22.8" customHeight="1" spans="1:6">
      <c r="A6" s="6"/>
      <c r="B6" s="33" t="s">
        <v>10</v>
      </c>
      <c r="C6" s="66">
        <v>457.22</v>
      </c>
      <c r="D6" s="33" t="s">
        <v>11</v>
      </c>
      <c r="E6" s="42">
        <v>377.54</v>
      </c>
      <c r="F6" s="25"/>
    </row>
    <row r="7" ht="22.8" customHeight="1" spans="1:6">
      <c r="A7" s="6"/>
      <c r="B7" s="33" t="s">
        <v>12</v>
      </c>
      <c r="C7" s="41">
        <f>'1-1'!G7</f>
        <v>0</v>
      </c>
      <c r="D7" s="33" t="s">
        <v>13</v>
      </c>
      <c r="E7" s="42"/>
      <c r="F7" s="25"/>
    </row>
    <row r="8" ht="22.8" customHeight="1" spans="1:6">
      <c r="A8" s="6"/>
      <c r="B8" s="33" t="s">
        <v>14</v>
      </c>
      <c r="C8" s="41">
        <f>'1-1'!H7</f>
        <v>0</v>
      </c>
      <c r="D8" s="33" t="s">
        <v>15</v>
      </c>
      <c r="E8" s="42"/>
      <c r="F8" s="25"/>
    </row>
    <row r="9" ht="22.8" customHeight="1" spans="1:6">
      <c r="A9" s="6"/>
      <c r="B9" s="33" t="s">
        <v>16</v>
      </c>
      <c r="C9" s="41">
        <f>'1-1'!I7</f>
        <v>0</v>
      </c>
      <c r="D9" s="33" t="s">
        <v>17</v>
      </c>
      <c r="E9" s="42"/>
      <c r="F9" s="25"/>
    </row>
    <row r="10" ht="22.8" customHeight="1" spans="1:6">
      <c r="A10" s="6"/>
      <c r="B10" s="33" t="s">
        <v>18</v>
      </c>
      <c r="C10" s="41">
        <f>'1-1'!J7</f>
        <v>0</v>
      </c>
      <c r="D10" s="33" t="s">
        <v>19</v>
      </c>
      <c r="E10" s="42"/>
      <c r="F10" s="25"/>
    </row>
    <row r="11" ht="22.8" customHeight="1" spans="1:6">
      <c r="A11" s="6"/>
      <c r="B11" s="33" t="s">
        <v>20</v>
      </c>
      <c r="C11" s="41">
        <f>'1-1'!K7</f>
        <v>0</v>
      </c>
      <c r="D11" s="33" t="s">
        <v>21</v>
      </c>
      <c r="E11" s="42"/>
      <c r="F11" s="25"/>
    </row>
    <row r="12" ht="22.8" customHeight="1" spans="1:6">
      <c r="A12" s="6"/>
      <c r="B12" s="33" t="s">
        <v>22</v>
      </c>
      <c r="C12" s="42"/>
      <c r="D12" s="33" t="s">
        <v>23</v>
      </c>
      <c r="E12" s="42"/>
      <c r="F12" s="25"/>
    </row>
    <row r="13" ht="22.8" customHeight="1" spans="1:6">
      <c r="A13" s="6"/>
      <c r="B13" s="33" t="s">
        <v>22</v>
      </c>
      <c r="C13" s="42"/>
      <c r="D13" s="33" t="s">
        <v>24</v>
      </c>
      <c r="E13" s="42">
        <v>49.44</v>
      </c>
      <c r="F13" s="25"/>
    </row>
    <row r="14" ht="22.8" customHeight="1" spans="1:6">
      <c r="A14" s="6"/>
      <c r="B14" s="33" t="s">
        <v>22</v>
      </c>
      <c r="C14" s="42"/>
      <c r="D14" s="33" t="s">
        <v>25</v>
      </c>
      <c r="E14" s="42"/>
      <c r="F14" s="25"/>
    </row>
    <row r="15" ht="22.8" customHeight="1" spans="1:6">
      <c r="A15" s="6"/>
      <c r="B15" s="33" t="s">
        <v>22</v>
      </c>
      <c r="C15" s="42"/>
      <c r="D15" s="33" t="s">
        <v>26</v>
      </c>
      <c r="E15" s="42">
        <v>24.11</v>
      </c>
      <c r="F15" s="25"/>
    </row>
    <row r="16" ht="16" customHeight="1" spans="1:6">
      <c r="A16" s="6"/>
      <c r="B16" s="33" t="s">
        <v>22</v>
      </c>
      <c r="C16" s="42"/>
      <c r="D16" s="33" t="s">
        <v>27</v>
      </c>
      <c r="E16" s="42"/>
      <c r="F16" s="25"/>
    </row>
    <row r="17" ht="16" customHeight="1" spans="1:6">
      <c r="A17" s="6"/>
      <c r="B17" s="33" t="s">
        <v>22</v>
      </c>
      <c r="C17" s="42"/>
      <c r="D17" s="33" t="s">
        <v>28</v>
      </c>
      <c r="E17" s="42"/>
      <c r="F17" s="25"/>
    </row>
    <row r="18" ht="16" customHeight="1" spans="1:6">
      <c r="A18" s="6"/>
      <c r="B18" s="33" t="s">
        <v>22</v>
      </c>
      <c r="C18" s="42"/>
      <c r="D18" s="33" t="s">
        <v>29</v>
      </c>
      <c r="E18" s="42"/>
      <c r="F18" s="25"/>
    </row>
    <row r="19" ht="16" customHeight="1" spans="1:6">
      <c r="A19" s="6"/>
      <c r="B19" s="33" t="s">
        <v>22</v>
      </c>
      <c r="C19" s="42"/>
      <c r="D19" s="33" t="s">
        <v>30</v>
      </c>
      <c r="E19" s="42"/>
      <c r="F19" s="25"/>
    </row>
    <row r="20" ht="16" customHeight="1" spans="1:6">
      <c r="A20" s="6"/>
      <c r="B20" s="33" t="s">
        <v>22</v>
      </c>
      <c r="C20" s="42"/>
      <c r="D20" s="33" t="s">
        <v>31</v>
      </c>
      <c r="E20" s="42"/>
      <c r="F20" s="25"/>
    </row>
    <row r="21" ht="16" customHeight="1" spans="1:6">
      <c r="A21" s="6"/>
      <c r="B21" s="33" t="s">
        <v>22</v>
      </c>
      <c r="C21" s="42"/>
      <c r="D21" s="33" t="s">
        <v>32</v>
      </c>
      <c r="E21" s="42"/>
      <c r="F21" s="25"/>
    </row>
    <row r="22" ht="19" customHeight="1" spans="1:6">
      <c r="A22" s="6"/>
      <c r="B22" s="33" t="s">
        <v>22</v>
      </c>
      <c r="C22" s="42"/>
      <c r="D22" s="33" t="s">
        <v>33</v>
      </c>
      <c r="E22" s="42"/>
      <c r="F22" s="25"/>
    </row>
    <row r="23" ht="19" customHeight="1" spans="1:6">
      <c r="A23" s="6"/>
      <c r="B23" s="33" t="s">
        <v>22</v>
      </c>
      <c r="C23" s="42"/>
      <c r="D23" s="33" t="s">
        <v>34</v>
      </c>
      <c r="E23" s="42"/>
      <c r="F23" s="25"/>
    </row>
    <row r="24" ht="19" customHeight="1" spans="1:6">
      <c r="A24" s="6"/>
      <c r="B24" s="33" t="s">
        <v>22</v>
      </c>
      <c r="C24" s="42"/>
      <c r="D24" s="33" t="s">
        <v>35</v>
      </c>
      <c r="E24" s="42"/>
      <c r="F24" s="25"/>
    </row>
    <row r="25" ht="22.8" customHeight="1" spans="1:6">
      <c r="A25" s="6"/>
      <c r="B25" s="33" t="s">
        <v>22</v>
      </c>
      <c r="C25" s="42"/>
      <c r="D25" s="33" t="s">
        <v>36</v>
      </c>
      <c r="E25" s="42">
        <v>32.58</v>
      </c>
      <c r="F25" s="25"/>
    </row>
    <row r="26" ht="19" customHeight="1" spans="1:6">
      <c r="A26" s="6"/>
      <c r="B26" s="33" t="s">
        <v>22</v>
      </c>
      <c r="C26" s="42"/>
      <c r="D26" s="33" t="s">
        <v>37</v>
      </c>
      <c r="E26" s="42"/>
      <c r="F26" s="25"/>
    </row>
    <row r="27" ht="19" customHeight="1" spans="1:6">
      <c r="A27" s="6"/>
      <c r="B27" s="33" t="s">
        <v>22</v>
      </c>
      <c r="C27" s="42"/>
      <c r="D27" s="33" t="s">
        <v>38</v>
      </c>
      <c r="E27" s="42"/>
      <c r="F27" s="25"/>
    </row>
    <row r="28" ht="19" customHeight="1" spans="1:6">
      <c r="A28" s="6"/>
      <c r="B28" s="33" t="s">
        <v>22</v>
      </c>
      <c r="C28" s="42"/>
      <c r="D28" s="33" t="s">
        <v>39</v>
      </c>
      <c r="E28" s="42"/>
      <c r="F28" s="25"/>
    </row>
    <row r="29" ht="15" customHeight="1" spans="1:6">
      <c r="A29" s="6"/>
      <c r="B29" s="33" t="s">
        <v>22</v>
      </c>
      <c r="C29" s="42"/>
      <c r="D29" s="33" t="s">
        <v>40</v>
      </c>
      <c r="E29" s="42"/>
      <c r="F29" s="25"/>
    </row>
    <row r="30" ht="15" customHeight="1" spans="1:6">
      <c r="A30" s="6"/>
      <c r="B30" s="33" t="s">
        <v>22</v>
      </c>
      <c r="C30" s="42"/>
      <c r="D30" s="33" t="s">
        <v>41</v>
      </c>
      <c r="E30" s="42"/>
      <c r="F30" s="25"/>
    </row>
    <row r="31" ht="15" customHeight="1" spans="1:6">
      <c r="A31" s="6"/>
      <c r="B31" s="33" t="s">
        <v>22</v>
      </c>
      <c r="C31" s="42"/>
      <c r="D31" s="33" t="s">
        <v>42</v>
      </c>
      <c r="E31" s="42"/>
      <c r="F31" s="25"/>
    </row>
    <row r="32" ht="15" customHeight="1" spans="1:6">
      <c r="A32" s="6"/>
      <c r="B32" s="33" t="s">
        <v>22</v>
      </c>
      <c r="C32" s="42"/>
      <c r="D32" s="33" t="s">
        <v>43</v>
      </c>
      <c r="E32" s="42"/>
      <c r="F32" s="25"/>
    </row>
    <row r="33" ht="15" customHeight="1" spans="1:6">
      <c r="A33" s="6"/>
      <c r="B33" s="33" t="s">
        <v>22</v>
      </c>
      <c r="C33" s="42"/>
      <c r="D33" s="33" t="s">
        <v>44</v>
      </c>
      <c r="E33" s="42"/>
      <c r="F33" s="25"/>
    </row>
    <row r="34" ht="15" customHeight="1" spans="1:6">
      <c r="A34" s="6"/>
      <c r="B34" s="33" t="s">
        <v>22</v>
      </c>
      <c r="C34" s="42"/>
      <c r="D34" s="33" t="s">
        <v>45</v>
      </c>
      <c r="E34" s="42"/>
      <c r="F34" s="25"/>
    </row>
    <row r="35" ht="22.8" customHeight="1" spans="1:6">
      <c r="A35" s="6"/>
      <c r="B35" s="33" t="s">
        <v>22</v>
      </c>
      <c r="C35" s="42"/>
      <c r="D35" s="33" t="s">
        <v>46</v>
      </c>
      <c r="E35" s="42"/>
      <c r="F35" s="25"/>
    </row>
    <row r="36" ht="22.8" customHeight="1" spans="1:6">
      <c r="A36" s="9"/>
      <c r="B36" s="38" t="s">
        <v>47</v>
      </c>
      <c r="C36" s="39">
        <f>SUM(C6:C35)</f>
        <v>457.22</v>
      </c>
      <c r="D36" s="38" t="s">
        <v>48</v>
      </c>
      <c r="E36" s="71">
        <f>SUM(E6:E35)</f>
        <v>483.67</v>
      </c>
      <c r="F36" s="26"/>
    </row>
    <row r="37" ht="22.8" customHeight="1" spans="1:6">
      <c r="A37" s="6"/>
      <c r="B37" s="33" t="s">
        <v>49</v>
      </c>
      <c r="C37" s="41">
        <f>'1-1'!N7</f>
        <v>0</v>
      </c>
      <c r="D37" s="33" t="s">
        <v>50</v>
      </c>
      <c r="E37" s="42">
        <f>E38</f>
        <v>0</v>
      </c>
      <c r="F37" s="72"/>
    </row>
    <row r="38" ht="22.8" customHeight="1" spans="1:6">
      <c r="A38" s="73"/>
      <c r="B38" s="33" t="s">
        <v>51</v>
      </c>
      <c r="C38" s="67">
        <f>'[1]1-1'!D7</f>
        <v>26.45</v>
      </c>
      <c r="D38" s="33" t="s">
        <v>52</v>
      </c>
      <c r="E38" s="42"/>
      <c r="F38" s="72"/>
    </row>
    <row r="39" ht="22.8" customHeight="1" spans="1:6">
      <c r="A39" s="73"/>
      <c r="B39" s="74"/>
      <c r="C39" s="74"/>
      <c r="D39" s="33" t="s">
        <v>53</v>
      </c>
      <c r="E39" s="42"/>
      <c r="F39" s="72"/>
    </row>
    <row r="40" ht="22.8" customHeight="1" spans="1:6">
      <c r="A40" s="75"/>
      <c r="B40" s="38" t="s">
        <v>54</v>
      </c>
      <c r="C40" s="71">
        <f>C36+C37+C38</f>
        <v>483.67</v>
      </c>
      <c r="D40" s="38" t="s">
        <v>55</v>
      </c>
      <c r="E40" s="76">
        <f>E36+E37+E39</f>
        <v>483.67</v>
      </c>
      <c r="F40" s="77"/>
    </row>
    <row r="41" ht="9.75" customHeight="1" spans="1:6">
      <c r="A41" s="68"/>
      <c r="B41" s="68"/>
      <c r="C41" s="78"/>
      <c r="D41" s="78"/>
      <c r="E41" s="68"/>
      <c r="F41" s="79"/>
    </row>
  </sheetData>
  <mergeCells count="4">
    <mergeCell ref="B2:E2"/>
    <mergeCell ref="B4:C4"/>
    <mergeCell ref="D4:E4"/>
    <mergeCell ref="A6:A35"/>
  </mergeCells>
  <pageMargins left="0.357638888888889" right="0.357638888888889" top="0.196527777777778" bottom="0.196527777777778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opLeftCell="C1" workbookViewId="0">
      <pane ySplit="6" topLeftCell="A7" activePane="bottomLeft" state="frozen"/>
      <selection/>
      <selection pane="bottomLeft" activeCell="L4" sqref="L4:L6"/>
    </sheetView>
  </sheetViews>
  <sheetFormatPr defaultColWidth="10" defaultRowHeight="13.5"/>
  <cols>
    <col min="1" max="1" width="1.53333333333333" customWidth="1"/>
    <col min="2" max="2" width="16.825" customWidth="1"/>
    <col min="3" max="3" width="18.375" customWidth="1"/>
    <col min="4" max="6" width="10.125" customWidth="1"/>
    <col min="7" max="8" width="8.5" customWidth="1"/>
    <col min="9" max="9" width="6" customWidth="1"/>
    <col min="10" max="10" width="8.375" customWidth="1"/>
    <col min="11" max="11" width="6.25" customWidth="1"/>
    <col min="12" max="13" width="8.375" customWidth="1"/>
    <col min="14" max="14" width="9.5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58</v>
      </c>
      <c r="C3" s="5"/>
      <c r="D3" s="4"/>
      <c r="E3" s="4"/>
      <c r="F3" s="55"/>
      <c r="G3" s="4"/>
      <c r="H3" s="55"/>
      <c r="I3" s="55"/>
      <c r="J3" s="55"/>
      <c r="K3" s="55"/>
      <c r="L3" s="55"/>
      <c r="M3" s="55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59</v>
      </c>
      <c r="E4" s="30" t="s">
        <v>60</v>
      </c>
      <c r="F4" s="30" t="s">
        <v>61</v>
      </c>
      <c r="G4" s="30" t="s">
        <v>62</v>
      </c>
      <c r="H4" s="30" t="s">
        <v>63</v>
      </c>
      <c r="I4" s="30" t="s">
        <v>64</v>
      </c>
      <c r="J4" s="30" t="s">
        <v>65</v>
      </c>
      <c r="K4" s="30" t="s">
        <v>66</v>
      </c>
      <c r="L4" s="30" t="s">
        <v>67</v>
      </c>
      <c r="M4" s="30" t="s">
        <v>68</v>
      </c>
      <c r="N4" s="30" t="s">
        <v>69</v>
      </c>
      <c r="O4" s="25"/>
    </row>
    <row r="5" ht="24.4" customHeight="1" spans="1:15">
      <c r="A5" s="8"/>
      <c r="B5" s="30" t="s">
        <v>70</v>
      </c>
      <c r="C5" s="30" t="s">
        <v>71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72</v>
      </c>
      <c r="D7" s="31">
        <f>D8</f>
        <v>483.67</v>
      </c>
      <c r="E7" s="31">
        <f t="shared" ref="E7:N7" si="0">E8</f>
        <v>26.45</v>
      </c>
      <c r="F7" s="31">
        <f t="shared" si="0"/>
        <v>457.22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483.67</v>
      </c>
      <c r="E8" s="16">
        <f t="shared" ref="E8:N8" si="1">SUM(E9)</f>
        <v>26.45</v>
      </c>
      <c r="F8" s="16">
        <f t="shared" si="1"/>
        <v>457.22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58" customHeight="1" spans="1:15">
      <c r="A9" s="8"/>
      <c r="B9" s="13">
        <v>102001</v>
      </c>
      <c r="C9" s="70" t="s">
        <v>73</v>
      </c>
      <c r="D9" s="66">
        <f>SUM(E9:N9)</f>
        <v>483.67</v>
      </c>
      <c r="E9" s="18">
        <v>26.45</v>
      </c>
      <c r="F9" s="18">
        <v>457.22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pane ySplit="6" topLeftCell="A7" activePane="bottomLeft" state="frozen"/>
      <selection/>
      <selection pane="bottomLeft" activeCell="J4" sqref="J4:K6"/>
    </sheetView>
  </sheetViews>
  <sheetFormatPr defaultColWidth="10" defaultRowHeight="13.5"/>
  <cols>
    <col min="1" max="1" width="1.53333333333333" customWidth="1"/>
    <col min="2" max="4" width="6.15" customWidth="1"/>
    <col min="5" max="5" width="10" customWidth="1"/>
    <col min="6" max="6" width="41.0333333333333" customWidth="1"/>
    <col min="7" max="7" width="14.25" customWidth="1"/>
    <col min="8" max="8" width="11" customWidth="1"/>
    <col min="9" max="9" width="9.375" customWidth="1"/>
    <col min="10" max="10" width="10.875" customWidth="1"/>
    <col min="11" max="11" width="13.25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74</v>
      </c>
      <c r="L1" s="6"/>
    </row>
    <row r="2" ht="22.8" customHeight="1" spans="1:12">
      <c r="A2" s="1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58</v>
      </c>
      <c r="C3" s="5"/>
      <c r="D3" s="5"/>
      <c r="E3" s="5"/>
      <c r="F3" s="5"/>
      <c r="G3" s="4"/>
      <c r="H3" s="4"/>
      <c r="I3" s="55"/>
      <c r="J3" s="55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59</v>
      </c>
      <c r="H4" s="7" t="s">
        <v>76</v>
      </c>
      <c r="I4" s="7" t="s">
        <v>77</v>
      </c>
      <c r="J4" s="30" t="s">
        <v>78</v>
      </c>
      <c r="K4" s="30" t="s">
        <v>79</v>
      </c>
      <c r="L4" s="24"/>
    </row>
    <row r="5" ht="24.4" customHeight="1" spans="1:12">
      <c r="A5" s="8"/>
      <c r="B5" s="7" t="s">
        <v>80</v>
      </c>
      <c r="C5" s="7"/>
      <c r="D5" s="7"/>
      <c r="E5" s="7" t="s">
        <v>70</v>
      </c>
      <c r="F5" s="7" t="s">
        <v>71</v>
      </c>
      <c r="G5" s="7"/>
      <c r="H5" s="7"/>
      <c r="I5" s="7"/>
      <c r="J5" s="30"/>
      <c r="K5" s="30"/>
      <c r="L5" s="24"/>
    </row>
    <row r="6" ht="24.4" customHeight="1" spans="1:12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30"/>
      <c r="K6" s="30"/>
      <c r="L6" s="25"/>
    </row>
    <row r="7" ht="22.8" customHeight="1" spans="1:12">
      <c r="A7" s="9"/>
      <c r="B7" s="10"/>
      <c r="C7" s="10"/>
      <c r="D7" s="10"/>
      <c r="E7" s="10"/>
      <c r="F7" s="10" t="s">
        <v>72</v>
      </c>
      <c r="G7" s="31">
        <f>G8</f>
        <v>483.67</v>
      </c>
      <c r="H7" s="31">
        <f>H8</f>
        <v>476.77</v>
      </c>
      <c r="I7" s="31">
        <f>I8</f>
        <v>6.9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483.67</v>
      </c>
      <c r="H8" s="16">
        <f>H9</f>
        <v>476.77</v>
      </c>
      <c r="I8" s="16">
        <f>I9</f>
        <v>6.9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73</v>
      </c>
      <c r="G9" s="66">
        <f t="shared" ref="G9:K9" si="0">SUM(G10:G14)</f>
        <v>483.67</v>
      </c>
      <c r="H9" s="66">
        <f t="shared" si="0"/>
        <v>476.77</v>
      </c>
      <c r="I9" s="66">
        <f t="shared" si="0"/>
        <v>6.9</v>
      </c>
      <c r="J9" s="66">
        <f t="shared" si="0"/>
        <v>0</v>
      </c>
      <c r="K9" s="66">
        <f t="shared" si="0"/>
        <v>0</v>
      </c>
      <c r="L9" s="24"/>
    </row>
    <row r="10" ht="22.8" customHeight="1" spans="1:12">
      <c r="A10" s="8"/>
      <c r="B10" s="13" t="s">
        <v>84</v>
      </c>
      <c r="C10" s="13" t="s">
        <v>85</v>
      </c>
      <c r="D10" s="13" t="s">
        <v>86</v>
      </c>
      <c r="E10" s="13" t="s">
        <v>87</v>
      </c>
      <c r="F10" s="13" t="s">
        <v>88</v>
      </c>
      <c r="G10" s="66">
        <f t="shared" ref="G10:G14" si="1">H10+I10+J10+K10</f>
        <v>370.64</v>
      </c>
      <c r="H10" s="18">
        <v>370.64</v>
      </c>
      <c r="I10" s="18"/>
      <c r="J10" s="18"/>
      <c r="K10" s="18"/>
      <c r="L10" s="25"/>
    </row>
    <row r="11" ht="22.8" customHeight="1" spans="1:12">
      <c r="A11" s="8"/>
      <c r="B11" s="13" t="s">
        <v>84</v>
      </c>
      <c r="C11" s="13" t="s">
        <v>85</v>
      </c>
      <c r="D11" s="13" t="s">
        <v>85</v>
      </c>
      <c r="E11" s="13" t="s">
        <v>87</v>
      </c>
      <c r="F11" s="13" t="s">
        <v>89</v>
      </c>
      <c r="G11" s="66">
        <f t="shared" si="1"/>
        <v>6.9</v>
      </c>
      <c r="H11" s="18"/>
      <c r="I11" s="18">
        <v>6.9</v>
      </c>
      <c r="J11" s="18"/>
      <c r="K11" s="18"/>
      <c r="L11" s="25"/>
    </row>
    <row r="12" ht="22.8" customHeight="1" spans="1:12">
      <c r="A12" s="8"/>
      <c r="B12" s="13" t="s">
        <v>90</v>
      </c>
      <c r="C12" s="13" t="s">
        <v>91</v>
      </c>
      <c r="D12" s="13" t="s">
        <v>91</v>
      </c>
      <c r="E12" s="13" t="s">
        <v>87</v>
      </c>
      <c r="F12" s="13" t="s">
        <v>92</v>
      </c>
      <c r="G12" s="66">
        <f t="shared" si="1"/>
        <v>49.44</v>
      </c>
      <c r="H12" s="18">
        <v>49.44</v>
      </c>
      <c r="I12" s="18"/>
      <c r="J12" s="18"/>
      <c r="K12" s="18"/>
      <c r="L12" s="25"/>
    </row>
    <row r="13" ht="22.8" customHeight="1" spans="1:12">
      <c r="A13" s="8"/>
      <c r="B13" s="13" t="s">
        <v>93</v>
      </c>
      <c r="C13" s="13" t="s">
        <v>94</v>
      </c>
      <c r="D13" s="13" t="s">
        <v>86</v>
      </c>
      <c r="E13" s="13" t="s">
        <v>87</v>
      </c>
      <c r="F13" s="13" t="s">
        <v>95</v>
      </c>
      <c r="G13" s="66">
        <f t="shared" si="1"/>
        <v>24.11</v>
      </c>
      <c r="H13" s="18">
        <v>24.11</v>
      </c>
      <c r="I13" s="18"/>
      <c r="J13" s="18"/>
      <c r="K13" s="18"/>
      <c r="L13" s="25"/>
    </row>
    <row r="14" ht="22.8" customHeight="1" spans="1:12">
      <c r="A14" s="8"/>
      <c r="B14" s="13" t="s">
        <v>96</v>
      </c>
      <c r="C14" s="13" t="s">
        <v>85</v>
      </c>
      <c r="D14" s="13" t="s">
        <v>86</v>
      </c>
      <c r="E14" s="13" t="s">
        <v>87</v>
      </c>
      <c r="F14" s="13" t="s">
        <v>97</v>
      </c>
      <c r="G14" s="66">
        <f t="shared" si="1"/>
        <v>32.58</v>
      </c>
      <c r="H14" s="18">
        <v>32.58</v>
      </c>
      <c r="I14" s="18"/>
      <c r="J14" s="18"/>
      <c r="K14" s="18"/>
      <c r="L14" s="25"/>
    </row>
    <row r="15" ht="22.8" customHeight="1" spans="1:12">
      <c r="A15" s="8"/>
      <c r="B15" s="13"/>
      <c r="C15" s="13"/>
      <c r="D15" s="13"/>
      <c r="E15" s="13"/>
      <c r="F15" s="13"/>
      <c r="G15" s="16"/>
      <c r="H15" s="18"/>
      <c r="I15" s="18"/>
      <c r="J15" s="18"/>
      <c r="K15" s="18"/>
      <c r="L15" s="25"/>
    </row>
    <row r="16" ht="22.8" customHeight="1" spans="1:12">
      <c r="A16" s="8"/>
      <c r="B16" s="13"/>
      <c r="C16" s="13"/>
      <c r="D16" s="13"/>
      <c r="E16" s="13"/>
      <c r="F16" s="13"/>
      <c r="G16" s="16"/>
      <c r="H16" s="18"/>
      <c r="I16" s="18"/>
      <c r="J16" s="18"/>
      <c r="K16" s="18"/>
      <c r="L16" s="25"/>
    </row>
    <row r="17" ht="22.8" customHeight="1" spans="1:12">
      <c r="A17" s="8"/>
      <c r="B17" s="13" t="s">
        <v>98</v>
      </c>
      <c r="C17" s="13" t="s">
        <v>99</v>
      </c>
      <c r="D17" s="13" t="s">
        <v>91</v>
      </c>
      <c r="E17" s="13" t="s">
        <v>100</v>
      </c>
      <c r="F17" s="13" t="s">
        <v>101</v>
      </c>
      <c r="G17" s="16">
        <f>SUM(H17:K17)</f>
        <v>480.31</v>
      </c>
      <c r="H17" s="18"/>
      <c r="I17" s="18">
        <v>480.31</v>
      </c>
      <c r="J17" s="18"/>
      <c r="K17" s="18"/>
      <c r="L17" s="25"/>
    </row>
    <row r="18" ht="22.8" customHeight="1" spans="1:12">
      <c r="A18" s="8"/>
      <c r="B18" s="13" t="s">
        <v>98</v>
      </c>
      <c r="C18" s="13" t="s">
        <v>99</v>
      </c>
      <c r="D18" s="13" t="s">
        <v>102</v>
      </c>
      <c r="E18" s="13" t="s">
        <v>100</v>
      </c>
      <c r="F18" s="13" t="s">
        <v>103</v>
      </c>
      <c r="G18" s="16">
        <f>SUM(H18:K18)</f>
        <v>26</v>
      </c>
      <c r="H18" s="18"/>
      <c r="I18" s="18">
        <v>26</v>
      </c>
      <c r="J18" s="18"/>
      <c r="K18" s="18"/>
      <c r="L18" s="25"/>
    </row>
    <row r="19" ht="22.8" customHeight="1" spans="1:12">
      <c r="A19" s="8"/>
      <c r="B19" s="13" t="s">
        <v>96</v>
      </c>
      <c r="C19" s="13" t="s">
        <v>85</v>
      </c>
      <c r="D19" s="13" t="s">
        <v>86</v>
      </c>
      <c r="E19" s="13" t="s">
        <v>100</v>
      </c>
      <c r="F19" s="13" t="s">
        <v>97</v>
      </c>
      <c r="G19" s="16">
        <f>SUM(H19:K19)</f>
        <v>69.56</v>
      </c>
      <c r="H19" s="18">
        <v>69.56</v>
      </c>
      <c r="I19" s="18"/>
      <c r="J19" s="18"/>
      <c r="K19" s="18"/>
      <c r="L19" s="25"/>
    </row>
    <row r="20" ht="9.75" customHeight="1" spans="1:12">
      <c r="A20" s="19"/>
      <c r="B20" s="20"/>
      <c r="C20" s="20"/>
      <c r="D20" s="20"/>
      <c r="E20" s="20"/>
      <c r="F20" s="19"/>
      <c r="G20" s="69"/>
      <c r="H20" s="19"/>
      <c r="I20" s="19"/>
      <c r="J20" s="20"/>
      <c r="K20" s="20"/>
      <c r="L20" s="27"/>
    </row>
  </sheetData>
  <mergeCells count="13">
    <mergeCell ref="B1:D1"/>
    <mergeCell ref="B2:K2"/>
    <mergeCell ref="B3:F3"/>
    <mergeCell ref="B4:F4"/>
    <mergeCell ref="B5:D5"/>
    <mergeCell ref="A10:A19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I1" sqref="I$1:I$1048576"/>
    </sheetView>
  </sheetViews>
  <sheetFormatPr defaultColWidth="10" defaultRowHeight="13.5"/>
  <cols>
    <col min="1" max="1" width="1.53333333333333" customWidth="1"/>
    <col min="2" max="2" width="26.75" customWidth="1"/>
    <col min="3" max="3" width="9.75" customWidth="1"/>
    <col min="4" max="4" width="25.375" customWidth="1"/>
    <col min="5" max="5" width="10.375" customWidth="1"/>
    <col min="6" max="6" width="8.75" customWidth="1"/>
    <col min="7" max="7" width="8.625" customWidth="1"/>
    <col min="8" max="8" width="9.875" customWidth="1"/>
    <col min="9" max="9" width="4.5" customWidth="1"/>
    <col min="10" max="12" width="9.76666666666667" customWidth="1"/>
  </cols>
  <sheetData>
    <row r="1" ht="16.25" customHeight="1" spans="1:9">
      <c r="A1" s="59"/>
      <c r="B1" s="2"/>
      <c r="C1" s="60"/>
      <c r="D1" s="60"/>
      <c r="E1" s="28"/>
      <c r="F1" s="28"/>
      <c r="G1" s="28"/>
      <c r="H1" s="61" t="s">
        <v>104</v>
      </c>
      <c r="I1" s="57" t="s">
        <v>2</v>
      </c>
    </row>
    <row r="2" ht="22.8" customHeight="1" spans="1:9">
      <c r="A2" s="60"/>
      <c r="B2" s="62" t="s">
        <v>105</v>
      </c>
      <c r="C2" s="62"/>
      <c r="D2" s="62"/>
      <c r="E2" s="62"/>
      <c r="F2" s="62"/>
      <c r="G2" s="62"/>
      <c r="H2" s="62"/>
      <c r="I2" s="57"/>
    </row>
    <row r="3" ht="19.55" customHeight="1" spans="1:9">
      <c r="A3" s="63"/>
      <c r="B3" s="5" t="s">
        <v>58</v>
      </c>
      <c r="C3" s="5"/>
      <c r="D3" s="46"/>
      <c r="E3" s="46"/>
      <c r="F3" s="46"/>
      <c r="G3" s="46"/>
      <c r="H3" s="64" t="s">
        <v>5</v>
      </c>
      <c r="I3" s="58"/>
    </row>
    <row r="4" ht="24.4" customHeight="1" spans="1:9">
      <c r="A4" s="65"/>
      <c r="B4" s="36" t="s">
        <v>6</v>
      </c>
      <c r="C4" s="36"/>
      <c r="D4" s="36" t="s">
        <v>7</v>
      </c>
      <c r="E4" s="36"/>
      <c r="F4" s="36"/>
      <c r="G4" s="36"/>
      <c r="H4" s="36"/>
      <c r="I4" s="44"/>
    </row>
    <row r="5" s="49" customFormat="1" ht="38" customHeight="1" spans="1:9">
      <c r="A5" s="57"/>
      <c r="B5" s="52" t="s">
        <v>8</v>
      </c>
      <c r="C5" s="52" t="s">
        <v>9</v>
      </c>
      <c r="D5" s="52" t="s">
        <v>8</v>
      </c>
      <c r="E5" s="52" t="s">
        <v>59</v>
      </c>
      <c r="F5" s="52" t="s">
        <v>106</v>
      </c>
      <c r="G5" s="52" t="s">
        <v>107</v>
      </c>
      <c r="H5" s="52" t="s">
        <v>108</v>
      </c>
      <c r="I5" s="44"/>
    </row>
    <row r="6" ht="22.8" customHeight="1" spans="1:9">
      <c r="A6" s="6"/>
      <c r="B6" s="33" t="s">
        <v>109</v>
      </c>
      <c r="C6" s="41">
        <f>SUM(C7:C9)</f>
        <v>457.22</v>
      </c>
      <c r="D6" s="33" t="s">
        <v>110</v>
      </c>
      <c r="E6" s="41">
        <f>F6+G6+H6</f>
        <v>483.67</v>
      </c>
      <c r="F6">
        <v>483.67</v>
      </c>
      <c r="G6" s="42"/>
      <c r="H6" s="42"/>
      <c r="I6" s="25"/>
    </row>
    <row r="7" ht="22.8" customHeight="1" spans="1:9">
      <c r="A7" s="6"/>
      <c r="B7" s="33" t="s">
        <v>111</v>
      </c>
      <c r="C7" s="66">
        <v>457.22</v>
      </c>
      <c r="D7" s="33" t="s">
        <v>112</v>
      </c>
      <c r="E7" s="41">
        <f t="shared" ref="E7:E33" si="0">F7+G7+H7</f>
        <v>377.54</v>
      </c>
      <c r="F7" s="42">
        <v>377.54</v>
      </c>
      <c r="G7" s="42"/>
      <c r="H7" s="42"/>
      <c r="I7" s="25"/>
    </row>
    <row r="8" ht="22.8" customHeight="1" spans="1:9">
      <c r="A8" s="6"/>
      <c r="B8" s="33" t="s">
        <v>113</v>
      </c>
      <c r="C8" s="41">
        <f>'2-1'!K7</f>
        <v>0</v>
      </c>
      <c r="D8" s="33" t="s">
        <v>114</v>
      </c>
      <c r="E8" s="41">
        <f t="shared" si="0"/>
        <v>0</v>
      </c>
      <c r="F8" s="42"/>
      <c r="G8" s="42"/>
      <c r="H8" s="42"/>
      <c r="I8" s="25"/>
    </row>
    <row r="9" ht="22.8" customHeight="1" spans="1:9">
      <c r="A9" s="6"/>
      <c r="B9" s="33" t="s">
        <v>115</v>
      </c>
      <c r="C9" s="41">
        <f>'2-1'!N7</f>
        <v>0</v>
      </c>
      <c r="D9" s="33" t="s">
        <v>116</v>
      </c>
      <c r="E9" s="41">
        <f t="shared" si="0"/>
        <v>0</v>
      </c>
      <c r="F9" s="42"/>
      <c r="G9" s="42"/>
      <c r="H9" s="42"/>
      <c r="I9" s="25"/>
    </row>
    <row r="10" ht="22.8" customHeight="1" spans="1:9">
      <c r="A10" s="6"/>
      <c r="B10" s="33" t="s">
        <v>117</v>
      </c>
      <c r="C10" s="41">
        <f>SUM(C11:C13)</f>
        <v>26.45</v>
      </c>
      <c r="D10" s="33" t="s">
        <v>118</v>
      </c>
      <c r="E10" s="41">
        <f t="shared" si="0"/>
        <v>0</v>
      </c>
      <c r="F10" s="42"/>
      <c r="G10" s="42"/>
      <c r="H10" s="42"/>
      <c r="I10" s="25"/>
    </row>
    <row r="11" ht="22.8" customHeight="1" spans="1:9">
      <c r="A11" s="6"/>
      <c r="B11" s="33" t="s">
        <v>111</v>
      </c>
      <c r="C11" s="67">
        <f>'[1]2-1'!Z7</f>
        <v>26.45</v>
      </c>
      <c r="D11" s="33" t="s">
        <v>119</v>
      </c>
      <c r="E11" s="41">
        <f t="shared" si="0"/>
        <v>0</v>
      </c>
      <c r="F11" s="42"/>
      <c r="G11" s="42"/>
      <c r="H11" s="42"/>
      <c r="I11" s="25"/>
    </row>
    <row r="12" ht="22.8" customHeight="1" spans="1:9">
      <c r="A12" s="6"/>
      <c r="B12" s="33" t="s">
        <v>113</v>
      </c>
      <c r="C12" s="41">
        <f>'2-1'!AE7</f>
        <v>0</v>
      </c>
      <c r="D12" s="33" t="s">
        <v>120</v>
      </c>
      <c r="E12" s="41">
        <f t="shared" si="0"/>
        <v>0</v>
      </c>
      <c r="F12" s="42"/>
      <c r="G12" s="42"/>
      <c r="H12" s="42"/>
      <c r="I12" s="25"/>
    </row>
    <row r="13" ht="22.8" customHeight="1" spans="1:9">
      <c r="A13" s="6"/>
      <c r="B13" s="33" t="s">
        <v>115</v>
      </c>
      <c r="C13" s="41">
        <f>'2-1'!AH7</f>
        <v>0</v>
      </c>
      <c r="D13" s="33" t="s">
        <v>121</v>
      </c>
      <c r="E13" s="41">
        <f t="shared" si="0"/>
        <v>0</v>
      </c>
      <c r="F13" s="42"/>
      <c r="G13" s="42"/>
      <c r="H13" s="42"/>
      <c r="I13" s="25"/>
    </row>
    <row r="14" ht="22.8" customHeight="1" spans="1:9">
      <c r="A14" s="6"/>
      <c r="B14" s="33" t="s">
        <v>122</v>
      </c>
      <c r="C14" s="42"/>
      <c r="D14" s="33" t="s">
        <v>123</v>
      </c>
      <c r="E14" s="41">
        <f t="shared" si="0"/>
        <v>49.44</v>
      </c>
      <c r="F14" s="42">
        <v>49.44</v>
      </c>
      <c r="G14" s="42"/>
      <c r="H14" s="42"/>
      <c r="I14" s="25"/>
    </row>
    <row r="15" ht="22.8" customHeight="1" spans="1:9">
      <c r="A15" s="6"/>
      <c r="B15" s="33" t="s">
        <v>122</v>
      </c>
      <c r="C15" s="42"/>
      <c r="D15" s="33" t="s">
        <v>124</v>
      </c>
      <c r="E15" s="41">
        <f t="shared" si="0"/>
        <v>0</v>
      </c>
      <c r="F15" s="42"/>
      <c r="G15" s="42"/>
      <c r="H15" s="42"/>
      <c r="I15" s="25"/>
    </row>
    <row r="16" ht="22.8" customHeight="1" spans="1:9">
      <c r="A16" s="6"/>
      <c r="B16" s="33" t="s">
        <v>122</v>
      </c>
      <c r="C16" s="42"/>
      <c r="D16" s="33" t="s">
        <v>125</v>
      </c>
      <c r="E16" s="41">
        <f t="shared" si="0"/>
        <v>24.11</v>
      </c>
      <c r="F16" s="42">
        <v>24.11</v>
      </c>
      <c r="G16" s="42"/>
      <c r="H16" s="42"/>
      <c r="I16" s="25"/>
    </row>
    <row r="17" ht="22.8" customHeight="1" spans="1:9">
      <c r="A17" s="6"/>
      <c r="B17" s="33" t="s">
        <v>122</v>
      </c>
      <c r="C17" s="42"/>
      <c r="D17" s="33" t="s">
        <v>126</v>
      </c>
      <c r="E17" s="41">
        <f t="shared" si="0"/>
        <v>0</v>
      </c>
      <c r="F17" s="42"/>
      <c r="G17" s="42"/>
      <c r="H17" s="42"/>
      <c r="I17" s="25"/>
    </row>
    <row r="18" ht="22.8" customHeight="1" spans="1:9">
      <c r="A18" s="6"/>
      <c r="B18" s="33" t="s">
        <v>122</v>
      </c>
      <c r="C18" s="42"/>
      <c r="D18" s="33" t="s">
        <v>127</v>
      </c>
      <c r="E18" s="41">
        <f t="shared" si="0"/>
        <v>0</v>
      </c>
      <c r="F18" s="42"/>
      <c r="G18" s="42"/>
      <c r="H18" s="42"/>
      <c r="I18" s="25"/>
    </row>
    <row r="19" ht="22.8" customHeight="1" spans="1:9">
      <c r="A19" s="6"/>
      <c r="B19" s="33" t="s">
        <v>122</v>
      </c>
      <c r="C19" s="42"/>
      <c r="D19" s="33" t="s">
        <v>128</v>
      </c>
      <c r="E19" s="41">
        <f t="shared" si="0"/>
        <v>0</v>
      </c>
      <c r="F19" s="42"/>
      <c r="G19" s="42"/>
      <c r="H19" s="42"/>
      <c r="I19" s="25"/>
    </row>
    <row r="20" ht="22.8" customHeight="1" spans="1:9">
      <c r="A20" s="6"/>
      <c r="B20" s="33" t="s">
        <v>122</v>
      </c>
      <c r="C20" s="42"/>
      <c r="D20" s="33" t="s">
        <v>129</v>
      </c>
      <c r="E20" s="41">
        <f t="shared" si="0"/>
        <v>0</v>
      </c>
      <c r="F20" s="42"/>
      <c r="G20" s="42"/>
      <c r="H20" s="42"/>
      <c r="I20" s="25"/>
    </row>
    <row r="21" ht="22.8" customHeight="1" spans="1:9">
      <c r="A21" s="6"/>
      <c r="B21" s="33" t="s">
        <v>122</v>
      </c>
      <c r="C21" s="42"/>
      <c r="D21" s="33" t="s">
        <v>130</v>
      </c>
      <c r="E21" s="41">
        <f t="shared" si="0"/>
        <v>0</v>
      </c>
      <c r="F21" s="42"/>
      <c r="G21" s="42"/>
      <c r="H21" s="42"/>
      <c r="I21" s="25"/>
    </row>
    <row r="22" ht="22.8" customHeight="1" spans="1:9">
      <c r="A22" s="6"/>
      <c r="B22" s="33" t="s">
        <v>122</v>
      </c>
      <c r="C22" s="42"/>
      <c r="D22" s="33" t="s">
        <v>131</v>
      </c>
      <c r="E22" s="41">
        <f t="shared" si="0"/>
        <v>0</v>
      </c>
      <c r="F22" s="42"/>
      <c r="G22" s="42"/>
      <c r="H22" s="42"/>
      <c r="I22" s="25"/>
    </row>
    <row r="23" ht="22.8" customHeight="1" spans="1:9">
      <c r="A23" s="6"/>
      <c r="B23" s="33" t="s">
        <v>122</v>
      </c>
      <c r="C23" s="42"/>
      <c r="D23" s="33" t="s">
        <v>132</v>
      </c>
      <c r="E23" s="41">
        <f t="shared" si="0"/>
        <v>0</v>
      </c>
      <c r="F23" s="42"/>
      <c r="G23" s="42"/>
      <c r="H23" s="42"/>
      <c r="I23" s="25"/>
    </row>
    <row r="24" ht="22.8" customHeight="1" spans="1:9">
      <c r="A24" s="6"/>
      <c r="B24" s="33" t="s">
        <v>122</v>
      </c>
      <c r="C24" s="42"/>
      <c r="D24" s="33" t="s">
        <v>133</v>
      </c>
      <c r="E24" s="41">
        <f t="shared" si="0"/>
        <v>0</v>
      </c>
      <c r="F24" s="42"/>
      <c r="G24" s="42"/>
      <c r="H24" s="42"/>
      <c r="I24" s="25"/>
    </row>
    <row r="25" ht="22.8" customHeight="1" spans="1:9">
      <c r="A25" s="6"/>
      <c r="B25" s="33" t="s">
        <v>122</v>
      </c>
      <c r="C25" s="42"/>
      <c r="D25" s="33" t="s">
        <v>134</v>
      </c>
      <c r="E25" s="41">
        <f t="shared" si="0"/>
        <v>0</v>
      </c>
      <c r="F25" s="42"/>
      <c r="G25" s="42"/>
      <c r="H25" s="42"/>
      <c r="I25" s="25"/>
    </row>
    <row r="26" ht="22.8" customHeight="1" spans="1:9">
      <c r="A26" s="6"/>
      <c r="B26" s="33" t="s">
        <v>122</v>
      </c>
      <c r="C26" s="42"/>
      <c r="D26" s="33" t="s">
        <v>135</v>
      </c>
      <c r="E26" s="41">
        <f t="shared" si="0"/>
        <v>32.58</v>
      </c>
      <c r="F26" s="42">
        <v>32.58</v>
      </c>
      <c r="G26" s="42"/>
      <c r="H26" s="42"/>
      <c r="I26" s="25"/>
    </row>
    <row r="27" ht="22.8" customHeight="1" spans="1:9">
      <c r="A27" s="6"/>
      <c r="B27" s="33" t="s">
        <v>122</v>
      </c>
      <c r="C27" s="42"/>
      <c r="D27" s="33" t="s">
        <v>136</v>
      </c>
      <c r="E27" s="41">
        <f t="shared" si="0"/>
        <v>0</v>
      </c>
      <c r="F27" s="42"/>
      <c r="G27" s="42"/>
      <c r="H27" s="42"/>
      <c r="I27" s="25"/>
    </row>
    <row r="28" ht="22.8" customHeight="1" spans="1:9">
      <c r="A28" s="6"/>
      <c r="B28" s="33" t="s">
        <v>122</v>
      </c>
      <c r="C28" s="42"/>
      <c r="D28" s="33" t="s">
        <v>137</v>
      </c>
      <c r="E28" s="41">
        <f t="shared" si="0"/>
        <v>0</v>
      </c>
      <c r="F28" s="42"/>
      <c r="G28" s="42"/>
      <c r="H28" s="42"/>
      <c r="I28" s="25"/>
    </row>
    <row r="29" ht="22.8" customHeight="1" spans="1:9">
      <c r="A29" s="6"/>
      <c r="B29" s="33" t="s">
        <v>122</v>
      </c>
      <c r="C29" s="42"/>
      <c r="D29" s="33" t="s">
        <v>138</v>
      </c>
      <c r="E29" s="41">
        <f t="shared" si="0"/>
        <v>0</v>
      </c>
      <c r="F29" s="42"/>
      <c r="G29" s="42"/>
      <c r="H29" s="42"/>
      <c r="I29" s="25"/>
    </row>
    <row r="30" ht="22.8" customHeight="1" spans="1:9">
      <c r="A30" s="6"/>
      <c r="B30" s="33" t="s">
        <v>122</v>
      </c>
      <c r="C30" s="42"/>
      <c r="D30" s="33" t="s">
        <v>139</v>
      </c>
      <c r="E30" s="41">
        <f t="shared" si="0"/>
        <v>0</v>
      </c>
      <c r="F30" s="42"/>
      <c r="G30" s="42"/>
      <c r="H30" s="42"/>
      <c r="I30" s="25"/>
    </row>
    <row r="31" ht="22.8" customHeight="1" spans="1:9">
      <c r="A31" s="6"/>
      <c r="B31" s="33" t="s">
        <v>122</v>
      </c>
      <c r="C31" s="42"/>
      <c r="D31" s="33" t="s">
        <v>140</v>
      </c>
      <c r="E31" s="41">
        <f t="shared" si="0"/>
        <v>0</v>
      </c>
      <c r="F31" s="42"/>
      <c r="G31" s="42"/>
      <c r="H31" s="42"/>
      <c r="I31" s="25"/>
    </row>
    <row r="32" ht="22.8" customHeight="1" spans="1:9">
      <c r="A32" s="6"/>
      <c r="B32" s="33" t="s">
        <v>122</v>
      </c>
      <c r="C32" s="42"/>
      <c r="D32" s="33" t="s">
        <v>141</v>
      </c>
      <c r="E32" s="41">
        <f t="shared" si="0"/>
        <v>0</v>
      </c>
      <c r="F32" s="42"/>
      <c r="G32" s="42"/>
      <c r="H32" s="42"/>
      <c r="I32" s="25"/>
    </row>
    <row r="33" ht="22.8" customHeight="1" spans="1:9">
      <c r="A33" s="6"/>
      <c r="B33" s="33" t="s">
        <v>122</v>
      </c>
      <c r="C33" s="42"/>
      <c r="D33" s="33" t="s">
        <v>142</v>
      </c>
      <c r="E33" s="41">
        <f t="shared" si="0"/>
        <v>0</v>
      </c>
      <c r="F33" s="42"/>
      <c r="G33" s="42"/>
      <c r="H33" s="42"/>
      <c r="I33" s="25"/>
    </row>
    <row r="34" ht="9.75" customHeight="1" spans="1:9">
      <c r="A34" s="68"/>
      <c r="B34" s="68"/>
      <c r="C34" s="68"/>
      <c r="D34" s="37"/>
      <c r="E34" s="68"/>
      <c r="F34" s="68"/>
      <c r="G34" s="68"/>
      <c r="H34" s="68"/>
      <c r="I34" s="4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4"/>
  <sheetViews>
    <sheetView workbookViewId="0">
      <pane ySplit="6" topLeftCell="A18" activePane="bottomLeft" state="frozen"/>
      <selection/>
      <selection pane="bottomLeft" activeCell="E22" sqref="E22"/>
    </sheetView>
  </sheetViews>
  <sheetFormatPr defaultColWidth="10" defaultRowHeight="13.5"/>
  <cols>
    <col min="1" max="1" width="1.53333333333333" customWidth="1"/>
    <col min="2" max="2" width="4.375" customWidth="1"/>
    <col min="3" max="3" width="3.625" customWidth="1"/>
    <col min="4" max="4" width="9.125" customWidth="1"/>
    <col min="5" max="5" width="20.375" style="49" customWidth="1"/>
    <col min="6" max="6" width="8.625" customWidth="1"/>
    <col min="7" max="7" width="8.875" customWidth="1"/>
    <col min="8" max="8" width="7.875" customWidth="1"/>
    <col min="9" max="9" width="8.25" customWidth="1"/>
    <col min="10" max="10" width="5.75" customWidth="1"/>
    <col min="11" max="11" width="10.2583333333333" customWidth="1"/>
    <col min="12" max="13" width="5.375" customWidth="1"/>
    <col min="14" max="14" width="6.375" customWidth="1"/>
    <col min="15" max="15" width="5.375" customWidth="1"/>
    <col min="16" max="16" width="5.5" customWidth="1"/>
    <col min="17" max="17" width="7" customWidth="1"/>
    <col min="18" max="18" width="5.75" customWidth="1"/>
    <col min="19" max="23" width="5.25" customWidth="1"/>
    <col min="24" max="26" width="5.875" customWidth="1"/>
    <col min="27" max="27" width="7.5" customWidth="1"/>
    <col min="28" max="28" width="6.25" customWidth="1"/>
    <col min="29" max="29" width="6.75" customWidth="1"/>
    <col min="30" max="30" width="5.125" customWidth="1"/>
    <col min="31" max="33" width="5.25" customWidth="1"/>
    <col min="34" max="36" width="5" customWidth="1"/>
    <col min="37" max="39" width="5.625" customWidth="1"/>
    <col min="40" max="40" width="7.75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4" t="s">
        <v>143</v>
      </c>
      <c r="AN1" s="57"/>
    </row>
    <row r="2" ht="22.8" customHeight="1" spans="1:40">
      <c r="A2" s="1"/>
      <c r="B2" s="3" t="s">
        <v>144</v>
      </c>
      <c r="C2" s="3"/>
      <c r="D2" s="3"/>
      <c r="E2" s="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57"/>
    </row>
    <row r="3" ht="19.55" customHeight="1" spans="1:40">
      <c r="A3" s="4"/>
      <c r="B3" s="5" t="s">
        <v>58</v>
      </c>
      <c r="C3" s="5"/>
      <c r="D3" s="5"/>
      <c r="E3" s="51"/>
      <c r="F3" s="46"/>
      <c r="G3" s="4"/>
      <c r="H3" s="35"/>
      <c r="I3" s="46"/>
      <c r="J3" s="46"/>
      <c r="K3" s="55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35" t="s">
        <v>5</v>
      </c>
      <c r="AM3" s="35"/>
      <c r="AN3" s="58"/>
    </row>
    <row r="4" ht="24.4" customHeight="1" spans="1:40">
      <c r="A4" s="6"/>
      <c r="B4" s="36" t="s">
        <v>8</v>
      </c>
      <c r="C4" s="36"/>
      <c r="D4" s="36"/>
      <c r="E4" s="52"/>
      <c r="F4" s="36" t="s">
        <v>145</v>
      </c>
      <c r="G4" s="36" t="s">
        <v>146</v>
      </c>
      <c r="H4" s="36"/>
      <c r="I4" s="36"/>
      <c r="J4" s="36"/>
      <c r="K4" s="36"/>
      <c r="L4" s="36"/>
      <c r="M4" s="36"/>
      <c r="N4" s="36"/>
      <c r="O4" s="36"/>
      <c r="P4" s="36"/>
      <c r="Q4" s="36" t="s">
        <v>147</v>
      </c>
      <c r="R4" s="36"/>
      <c r="S4" s="36"/>
      <c r="T4" s="36"/>
      <c r="U4" s="36"/>
      <c r="V4" s="36"/>
      <c r="W4" s="36"/>
      <c r="X4" s="36"/>
      <c r="Y4" s="36"/>
      <c r="Z4" s="36"/>
      <c r="AA4" s="36" t="s">
        <v>148</v>
      </c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44"/>
    </row>
    <row r="5" ht="24.4" customHeight="1" spans="1:40">
      <c r="A5" s="6"/>
      <c r="B5" s="36" t="s">
        <v>80</v>
      </c>
      <c r="C5" s="36"/>
      <c r="D5" s="36" t="s">
        <v>70</v>
      </c>
      <c r="E5" s="52" t="s">
        <v>71</v>
      </c>
      <c r="F5" s="36"/>
      <c r="G5" s="36" t="s">
        <v>59</v>
      </c>
      <c r="H5" s="36" t="s">
        <v>149</v>
      </c>
      <c r="I5" s="36"/>
      <c r="J5" s="36"/>
      <c r="K5" s="36" t="s">
        <v>150</v>
      </c>
      <c r="L5" s="36"/>
      <c r="M5" s="36"/>
      <c r="N5" s="52" t="s">
        <v>151</v>
      </c>
      <c r="O5" s="52"/>
      <c r="P5" s="52"/>
      <c r="Q5" s="36" t="s">
        <v>59</v>
      </c>
      <c r="R5" s="52" t="s">
        <v>149</v>
      </c>
      <c r="S5" s="52"/>
      <c r="T5" s="52"/>
      <c r="U5" s="52" t="s">
        <v>150</v>
      </c>
      <c r="V5" s="52"/>
      <c r="W5" s="52"/>
      <c r="X5" s="52" t="s">
        <v>151</v>
      </c>
      <c r="Y5" s="52"/>
      <c r="Z5" s="52"/>
      <c r="AA5" s="36" t="s">
        <v>59</v>
      </c>
      <c r="AB5" s="52" t="s">
        <v>149</v>
      </c>
      <c r="AC5" s="52"/>
      <c r="AD5" s="52"/>
      <c r="AE5" s="52" t="s">
        <v>150</v>
      </c>
      <c r="AF5" s="52"/>
      <c r="AG5" s="52"/>
      <c r="AH5" s="52" t="s">
        <v>151</v>
      </c>
      <c r="AI5" s="52"/>
      <c r="AJ5" s="52"/>
      <c r="AK5" s="52" t="s">
        <v>152</v>
      </c>
      <c r="AL5" s="52"/>
      <c r="AM5" s="52"/>
      <c r="AN5" s="44"/>
    </row>
    <row r="6" ht="36" customHeight="1" spans="1:40">
      <c r="A6" s="37"/>
      <c r="B6" s="36" t="s">
        <v>81</v>
      </c>
      <c r="C6" s="36" t="s">
        <v>82</v>
      </c>
      <c r="D6" s="36"/>
      <c r="E6" s="52"/>
      <c r="F6" s="36"/>
      <c r="G6" s="36"/>
      <c r="H6" s="36" t="s">
        <v>153</v>
      </c>
      <c r="I6" s="52" t="s">
        <v>76</v>
      </c>
      <c r="J6" s="52" t="s">
        <v>77</v>
      </c>
      <c r="K6" s="36" t="s">
        <v>153</v>
      </c>
      <c r="L6" s="52" t="s">
        <v>76</v>
      </c>
      <c r="M6" s="52" t="s">
        <v>77</v>
      </c>
      <c r="N6" s="36" t="s">
        <v>153</v>
      </c>
      <c r="O6" s="52" t="s">
        <v>76</v>
      </c>
      <c r="P6" s="52" t="s">
        <v>77</v>
      </c>
      <c r="Q6" s="36"/>
      <c r="R6" s="36" t="s">
        <v>153</v>
      </c>
      <c r="S6" s="52" t="s">
        <v>76</v>
      </c>
      <c r="T6" s="52" t="s">
        <v>77</v>
      </c>
      <c r="U6" s="52" t="s">
        <v>153</v>
      </c>
      <c r="V6" s="52" t="s">
        <v>76</v>
      </c>
      <c r="W6" s="52" t="s">
        <v>77</v>
      </c>
      <c r="X6" s="36" t="s">
        <v>153</v>
      </c>
      <c r="Y6" s="52" t="s">
        <v>76</v>
      </c>
      <c r="Z6" s="52" t="s">
        <v>77</v>
      </c>
      <c r="AA6" s="36"/>
      <c r="AB6" s="52" t="s">
        <v>153</v>
      </c>
      <c r="AC6" s="52" t="s">
        <v>76</v>
      </c>
      <c r="AD6" s="52" t="s">
        <v>77</v>
      </c>
      <c r="AE6" s="52" t="s">
        <v>153</v>
      </c>
      <c r="AF6" s="52" t="s">
        <v>76</v>
      </c>
      <c r="AG6" s="52" t="s">
        <v>77</v>
      </c>
      <c r="AH6" s="52" t="s">
        <v>153</v>
      </c>
      <c r="AI6" s="52" t="s">
        <v>76</v>
      </c>
      <c r="AJ6" s="52" t="s">
        <v>77</v>
      </c>
      <c r="AK6" s="36" t="s">
        <v>153</v>
      </c>
      <c r="AL6" s="52" t="s">
        <v>76</v>
      </c>
      <c r="AM6" s="52" t="s">
        <v>77</v>
      </c>
      <c r="AN6" s="44"/>
    </row>
    <row r="7" ht="22.8" customHeight="1" spans="1:40">
      <c r="A7" s="6"/>
      <c r="B7" s="38"/>
      <c r="C7" s="38"/>
      <c r="D7" s="38"/>
      <c r="E7" s="53" t="s">
        <v>72</v>
      </c>
      <c r="F7" s="39">
        <f>F8</f>
        <v>483.67</v>
      </c>
      <c r="G7" s="39">
        <f t="shared" ref="G7:AM7" si="0">G8</f>
        <v>457.22</v>
      </c>
      <c r="H7" s="39">
        <f t="shared" si="0"/>
        <v>457.22</v>
      </c>
      <c r="I7" s="39">
        <f t="shared" si="0"/>
        <v>450.32</v>
      </c>
      <c r="J7" s="39">
        <f t="shared" si="0"/>
        <v>6.9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0</v>
      </c>
      <c r="U7" s="39">
        <f t="shared" si="0"/>
        <v>0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39">
        <f t="shared" si="0"/>
        <v>0</v>
      </c>
      <c r="AA7" s="39">
        <f t="shared" si="0"/>
        <v>26.45</v>
      </c>
      <c r="AB7" s="39">
        <f t="shared" si="0"/>
        <v>26.45</v>
      </c>
      <c r="AC7" s="39">
        <f t="shared" si="0"/>
        <v>26.45</v>
      </c>
      <c r="AD7" s="39">
        <f t="shared" si="0"/>
        <v>0</v>
      </c>
      <c r="AE7" s="39">
        <f t="shared" si="0"/>
        <v>0</v>
      </c>
      <c r="AF7" s="39">
        <f t="shared" si="0"/>
        <v>0</v>
      </c>
      <c r="AG7" s="39">
        <f t="shared" si="0"/>
        <v>0</v>
      </c>
      <c r="AH7" s="39">
        <f t="shared" si="0"/>
        <v>0</v>
      </c>
      <c r="AI7" s="39">
        <f t="shared" si="0"/>
        <v>0</v>
      </c>
      <c r="AJ7" s="39">
        <f t="shared" si="0"/>
        <v>0</v>
      </c>
      <c r="AK7" s="39">
        <f t="shared" si="0"/>
        <v>0</v>
      </c>
      <c r="AL7" s="39">
        <f t="shared" si="0"/>
        <v>0</v>
      </c>
      <c r="AM7" s="39">
        <f t="shared" si="0"/>
        <v>0</v>
      </c>
      <c r="AN7" s="44"/>
    </row>
    <row r="8" ht="22.8" customHeight="1" spans="1:40">
      <c r="A8" s="6"/>
      <c r="B8" s="40" t="s">
        <v>22</v>
      </c>
      <c r="C8" s="40" t="s">
        <v>22</v>
      </c>
      <c r="D8" s="33"/>
      <c r="E8" s="54" t="s">
        <v>22</v>
      </c>
      <c r="F8" s="41">
        <f t="shared" ref="F8:F21" si="1">G8+Q8+AA8</f>
        <v>483.67</v>
      </c>
      <c r="G8" s="41">
        <f t="shared" ref="G8:G33" si="2">H8+K8+N8</f>
        <v>457.22</v>
      </c>
      <c r="H8" s="41">
        <f t="shared" ref="H8:H33" si="3">I8+J8</f>
        <v>457.22</v>
      </c>
      <c r="I8" s="41">
        <f>I10+I22+I30</f>
        <v>450.32</v>
      </c>
      <c r="J8" s="41">
        <f>J22</f>
        <v>6.9</v>
      </c>
      <c r="K8" s="41">
        <f t="shared" ref="K8:K33" si="4">L8+M8</f>
        <v>0</v>
      </c>
      <c r="L8" s="41"/>
      <c r="M8" s="41"/>
      <c r="N8" s="41">
        <f t="shared" ref="N8:N33" si="5">O8+P8</f>
        <v>0</v>
      </c>
      <c r="O8" s="41"/>
      <c r="P8" s="41"/>
      <c r="Q8" s="41">
        <f t="shared" ref="Q8:Q33" si="6">R8+U8+X8</f>
        <v>0</v>
      </c>
      <c r="R8" s="41">
        <f t="shared" ref="R8:R33" si="7">S8+T8</f>
        <v>0</v>
      </c>
      <c r="S8" s="41"/>
      <c r="T8" s="41"/>
      <c r="U8" s="41">
        <f t="shared" ref="U8:U33" si="8">V8+W8</f>
        <v>0</v>
      </c>
      <c r="V8" s="41"/>
      <c r="W8" s="41"/>
      <c r="X8" s="41">
        <f t="shared" ref="X8:X33" si="9">Y8+Z8</f>
        <v>0</v>
      </c>
      <c r="Y8" s="41"/>
      <c r="Z8" s="41"/>
      <c r="AA8" s="41">
        <f>AA10</f>
        <v>26.45</v>
      </c>
      <c r="AB8" s="41">
        <f t="shared" ref="AB8:AB33" si="10">AC8+AD8</f>
        <v>26.45</v>
      </c>
      <c r="AC8" s="41">
        <f>AC10</f>
        <v>26.45</v>
      </c>
      <c r="AD8" s="41"/>
      <c r="AE8" s="41">
        <f t="shared" ref="AE8:AE33" si="11">AF8+AG8</f>
        <v>0</v>
      </c>
      <c r="AF8" s="41"/>
      <c r="AG8" s="41"/>
      <c r="AH8" s="41">
        <f t="shared" ref="AH8:AH33" si="12">AI8+AJ8</f>
        <v>0</v>
      </c>
      <c r="AI8" s="41"/>
      <c r="AJ8" s="41"/>
      <c r="AK8" s="41">
        <f t="shared" ref="AK8:AK33" si="13">AL8+AM8</f>
        <v>0</v>
      </c>
      <c r="AL8" s="41"/>
      <c r="AM8" s="41"/>
      <c r="AN8" s="44"/>
    </row>
    <row r="9" ht="39" customHeight="1" spans="1:40">
      <c r="A9" s="6"/>
      <c r="B9" s="40" t="s">
        <v>22</v>
      </c>
      <c r="C9" s="40" t="s">
        <v>22</v>
      </c>
      <c r="D9" s="33">
        <v>102001</v>
      </c>
      <c r="E9" s="54" t="s">
        <v>73</v>
      </c>
      <c r="F9" s="41">
        <f t="shared" si="1"/>
        <v>0</v>
      </c>
      <c r="G9" s="41">
        <f t="shared" si="2"/>
        <v>0</v>
      </c>
      <c r="H9" s="41">
        <f t="shared" si="3"/>
        <v>0</v>
      </c>
      <c r="I9" s="41"/>
      <c r="J9" s="41"/>
      <c r="K9" s="41">
        <f t="shared" si="4"/>
        <v>0</v>
      </c>
      <c r="L9" s="41"/>
      <c r="M9" s="41"/>
      <c r="N9" s="41">
        <f t="shared" si="5"/>
        <v>0</v>
      </c>
      <c r="O9" s="41"/>
      <c r="P9" s="41"/>
      <c r="Q9" s="41">
        <f t="shared" si="6"/>
        <v>0</v>
      </c>
      <c r="R9" s="41">
        <f t="shared" si="7"/>
        <v>0</v>
      </c>
      <c r="S9" s="41"/>
      <c r="T9" s="41"/>
      <c r="U9" s="41">
        <f t="shared" si="8"/>
        <v>0</v>
      </c>
      <c r="V9" s="41"/>
      <c r="W9" s="41"/>
      <c r="X9" s="41">
        <f t="shared" si="9"/>
        <v>0</v>
      </c>
      <c r="Y9" s="41"/>
      <c r="Z9" s="41"/>
      <c r="AA9" s="41">
        <f t="shared" ref="AA9:AA17" si="14">AB9+AE9+AH9+AK9</f>
        <v>0</v>
      </c>
      <c r="AB9" s="41">
        <f t="shared" si="10"/>
        <v>0</v>
      </c>
      <c r="AC9" s="41"/>
      <c r="AD9" s="41"/>
      <c r="AE9" s="41">
        <f t="shared" si="11"/>
        <v>0</v>
      </c>
      <c r="AF9" s="41"/>
      <c r="AG9" s="41"/>
      <c r="AH9" s="41">
        <f t="shared" si="12"/>
        <v>0</v>
      </c>
      <c r="AI9" s="41"/>
      <c r="AJ9" s="41"/>
      <c r="AK9" s="41">
        <f t="shared" si="13"/>
        <v>0</v>
      </c>
      <c r="AL9" s="41"/>
      <c r="AM9" s="41"/>
      <c r="AN9" s="44"/>
    </row>
    <row r="10" ht="22.8" customHeight="1" spans="1:40">
      <c r="A10" s="6"/>
      <c r="B10" s="40" t="s">
        <v>22</v>
      </c>
      <c r="C10" s="40" t="s">
        <v>22</v>
      </c>
      <c r="D10" s="33"/>
      <c r="E10" s="54" t="s">
        <v>154</v>
      </c>
      <c r="F10" s="41">
        <f t="shared" si="1"/>
        <v>397.21</v>
      </c>
      <c r="G10" s="41">
        <f t="shared" si="2"/>
        <v>370.76</v>
      </c>
      <c r="H10" s="41">
        <f t="shared" si="3"/>
        <v>370.76</v>
      </c>
      <c r="I10" s="41">
        <f t="shared" ref="G10:AM10" si="15">SUM(I11:I13,I15:I18,I21)</f>
        <v>370.76</v>
      </c>
      <c r="J10" s="41">
        <f t="shared" si="15"/>
        <v>0</v>
      </c>
      <c r="K10" s="41">
        <f t="shared" si="4"/>
        <v>0</v>
      </c>
      <c r="L10" s="41">
        <f t="shared" si="15"/>
        <v>0</v>
      </c>
      <c r="M10" s="41">
        <f t="shared" si="15"/>
        <v>0</v>
      </c>
      <c r="N10" s="41">
        <f t="shared" si="5"/>
        <v>0</v>
      </c>
      <c r="O10" s="41">
        <f t="shared" si="15"/>
        <v>0</v>
      </c>
      <c r="P10" s="41">
        <f t="shared" si="15"/>
        <v>0</v>
      </c>
      <c r="Q10" s="41">
        <f t="shared" si="6"/>
        <v>0</v>
      </c>
      <c r="R10" s="41">
        <f t="shared" si="7"/>
        <v>0</v>
      </c>
      <c r="S10" s="41">
        <f t="shared" si="15"/>
        <v>0</v>
      </c>
      <c r="T10" s="41">
        <f t="shared" si="15"/>
        <v>0</v>
      </c>
      <c r="U10" s="41">
        <f t="shared" si="8"/>
        <v>0</v>
      </c>
      <c r="V10" s="41">
        <f t="shared" si="15"/>
        <v>0</v>
      </c>
      <c r="W10" s="41">
        <f t="shared" si="15"/>
        <v>0</v>
      </c>
      <c r="X10" s="41">
        <f t="shared" si="9"/>
        <v>0</v>
      </c>
      <c r="Y10" s="41">
        <f t="shared" si="15"/>
        <v>0</v>
      </c>
      <c r="Z10" s="41">
        <f t="shared" si="15"/>
        <v>0</v>
      </c>
      <c r="AA10" s="41">
        <f t="shared" si="14"/>
        <v>26.45</v>
      </c>
      <c r="AB10" s="41">
        <f t="shared" si="10"/>
        <v>26.45</v>
      </c>
      <c r="AC10" s="41">
        <f t="shared" si="15"/>
        <v>26.45</v>
      </c>
      <c r="AD10" s="41">
        <f t="shared" si="15"/>
        <v>0</v>
      </c>
      <c r="AE10" s="41">
        <f t="shared" si="11"/>
        <v>0</v>
      </c>
      <c r="AF10" s="41">
        <f t="shared" si="15"/>
        <v>0</v>
      </c>
      <c r="AG10" s="41">
        <f t="shared" si="15"/>
        <v>0</v>
      </c>
      <c r="AH10" s="41">
        <f t="shared" si="12"/>
        <v>0</v>
      </c>
      <c r="AI10" s="41">
        <f t="shared" si="15"/>
        <v>0</v>
      </c>
      <c r="AJ10" s="41">
        <f t="shared" si="15"/>
        <v>0</v>
      </c>
      <c r="AK10" s="41">
        <f t="shared" si="13"/>
        <v>0</v>
      </c>
      <c r="AL10" s="41">
        <f t="shared" si="15"/>
        <v>0</v>
      </c>
      <c r="AM10" s="41">
        <f t="shared" si="15"/>
        <v>0</v>
      </c>
      <c r="AN10" s="44"/>
    </row>
    <row r="11" ht="22.8" customHeight="1" spans="1:40">
      <c r="A11" s="6"/>
      <c r="B11" s="40" t="s">
        <v>22</v>
      </c>
      <c r="C11" s="40" t="s">
        <v>22</v>
      </c>
      <c r="D11" s="33"/>
      <c r="E11" s="54" t="s">
        <v>155</v>
      </c>
      <c r="F11" s="41">
        <f t="shared" si="1"/>
        <v>157.5</v>
      </c>
      <c r="G11" s="41">
        <f t="shared" si="2"/>
        <v>155.3</v>
      </c>
      <c r="H11" s="41">
        <f t="shared" si="3"/>
        <v>155.3</v>
      </c>
      <c r="I11" s="56">
        <v>155.3</v>
      </c>
      <c r="J11" s="42"/>
      <c r="K11" s="41">
        <f t="shared" si="4"/>
        <v>0</v>
      </c>
      <c r="L11" s="42"/>
      <c r="M11" s="42"/>
      <c r="N11" s="41">
        <f t="shared" si="5"/>
        <v>0</v>
      </c>
      <c r="O11" s="42"/>
      <c r="P11" s="42"/>
      <c r="Q11" s="41">
        <f t="shared" si="6"/>
        <v>0</v>
      </c>
      <c r="R11" s="41">
        <f t="shared" si="7"/>
        <v>0</v>
      </c>
      <c r="S11" s="42"/>
      <c r="T11" s="42"/>
      <c r="U11" s="41">
        <f t="shared" si="8"/>
        <v>0</v>
      </c>
      <c r="V11" s="42"/>
      <c r="W11" s="42"/>
      <c r="X11" s="41">
        <f t="shared" si="9"/>
        <v>0</v>
      </c>
      <c r="Y11" s="42"/>
      <c r="Z11" s="42"/>
      <c r="AA11" s="41">
        <f t="shared" si="14"/>
        <v>2.2</v>
      </c>
      <c r="AB11" s="41">
        <f t="shared" si="10"/>
        <v>2.2</v>
      </c>
      <c r="AC11" s="42">
        <v>2.2</v>
      </c>
      <c r="AD11" s="42"/>
      <c r="AE11" s="41">
        <f t="shared" si="11"/>
        <v>0</v>
      </c>
      <c r="AF11" s="42"/>
      <c r="AG11" s="42"/>
      <c r="AH11" s="41">
        <f t="shared" si="12"/>
        <v>0</v>
      </c>
      <c r="AI11" s="42"/>
      <c r="AJ11" s="42"/>
      <c r="AK11" s="41">
        <f t="shared" si="13"/>
        <v>0</v>
      </c>
      <c r="AL11" s="42"/>
      <c r="AM11" s="42"/>
      <c r="AN11" s="44"/>
    </row>
    <row r="12" ht="22.8" customHeight="1" spans="2:40">
      <c r="B12" s="40" t="s">
        <v>22</v>
      </c>
      <c r="C12" s="40" t="s">
        <v>22</v>
      </c>
      <c r="D12" s="33"/>
      <c r="E12" s="54" t="s">
        <v>156</v>
      </c>
      <c r="F12" s="41">
        <f t="shared" si="1"/>
        <v>95.13</v>
      </c>
      <c r="G12" s="41">
        <f t="shared" si="2"/>
        <v>95.13</v>
      </c>
      <c r="H12" s="41">
        <f t="shared" si="3"/>
        <v>95.13</v>
      </c>
      <c r="I12" s="56">
        <v>95.13</v>
      </c>
      <c r="J12" s="42"/>
      <c r="K12" s="41">
        <f t="shared" si="4"/>
        <v>0</v>
      </c>
      <c r="L12" s="42"/>
      <c r="M12" s="42"/>
      <c r="N12" s="41">
        <f t="shared" si="5"/>
        <v>0</v>
      </c>
      <c r="O12" s="42"/>
      <c r="P12" s="42"/>
      <c r="Q12" s="41">
        <f t="shared" si="6"/>
        <v>0</v>
      </c>
      <c r="R12" s="41">
        <f t="shared" si="7"/>
        <v>0</v>
      </c>
      <c r="S12" s="42"/>
      <c r="T12" s="42"/>
      <c r="U12" s="41">
        <f t="shared" si="8"/>
        <v>0</v>
      </c>
      <c r="V12" s="42"/>
      <c r="W12" s="42"/>
      <c r="X12" s="41">
        <f t="shared" si="9"/>
        <v>0</v>
      </c>
      <c r="Y12" s="42"/>
      <c r="Z12" s="42"/>
      <c r="AA12" s="41">
        <f t="shared" si="14"/>
        <v>0</v>
      </c>
      <c r="AB12" s="41">
        <f t="shared" si="10"/>
        <v>0</v>
      </c>
      <c r="AC12" s="42"/>
      <c r="AD12" s="42"/>
      <c r="AE12" s="41">
        <f t="shared" si="11"/>
        <v>0</v>
      </c>
      <c r="AF12" s="42"/>
      <c r="AG12" s="42"/>
      <c r="AH12" s="41">
        <f t="shared" si="12"/>
        <v>0</v>
      </c>
      <c r="AI12" s="42"/>
      <c r="AJ12" s="42"/>
      <c r="AK12" s="41">
        <f t="shared" si="13"/>
        <v>0</v>
      </c>
      <c r="AL12" s="42"/>
      <c r="AM12" s="42"/>
      <c r="AN12" s="44"/>
    </row>
    <row r="13" ht="22.8" customHeight="1" spans="2:40">
      <c r="B13" s="40" t="s">
        <v>22</v>
      </c>
      <c r="C13" s="40" t="s">
        <v>22</v>
      </c>
      <c r="D13" s="33"/>
      <c r="E13" s="54" t="s">
        <v>157</v>
      </c>
      <c r="F13" s="41">
        <f t="shared" si="1"/>
        <v>25.52</v>
      </c>
      <c r="G13" s="41">
        <f t="shared" si="2"/>
        <v>12.94</v>
      </c>
      <c r="H13" s="41">
        <f t="shared" si="3"/>
        <v>12.94</v>
      </c>
      <c r="I13" s="41">
        <f t="shared" ref="G13:AM13" si="16">I14</f>
        <v>12.94</v>
      </c>
      <c r="J13" s="41">
        <f t="shared" si="16"/>
        <v>0</v>
      </c>
      <c r="K13" s="41">
        <f t="shared" si="4"/>
        <v>0</v>
      </c>
      <c r="L13" s="41">
        <f t="shared" si="16"/>
        <v>0</v>
      </c>
      <c r="M13" s="41">
        <f t="shared" si="16"/>
        <v>0</v>
      </c>
      <c r="N13" s="41">
        <f t="shared" si="5"/>
        <v>0</v>
      </c>
      <c r="O13" s="41">
        <f t="shared" si="16"/>
        <v>0</v>
      </c>
      <c r="P13" s="41">
        <f t="shared" si="16"/>
        <v>0</v>
      </c>
      <c r="Q13" s="41">
        <f t="shared" si="6"/>
        <v>0</v>
      </c>
      <c r="R13" s="41">
        <f t="shared" si="7"/>
        <v>0</v>
      </c>
      <c r="S13" s="41">
        <f t="shared" si="16"/>
        <v>0</v>
      </c>
      <c r="T13" s="41">
        <f t="shared" si="16"/>
        <v>0</v>
      </c>
      <c r="U13" s="41">
        <f t="shared" si="8"/>
        <v>0</v>
      </c>
      <c r="V13" s="41">
        <f t="shared" si="16"/>
        <v>0</v>
      </c>
      <c r="W13" s="41">
        <f t="shared" si="16"/>
        <v>0</v>
      </c>
      <c r="X13" s="41">
        <f t="shared" si="9"/>
        <v>0</v>
      </c>
      <c r="Y13" s="41">
        <f t="shared" si="16"/>
        <v>0</v>
      </c>
      <c r="Z13" s="41">
        <f t="shared" si="16"/>
        <v>0</v>
      </c>
      <c r="AA13" s="41">
        <f t="shared" si="14"/>
        <v>12.58</v>
      </c>
      <c r="AB13" s="41">
        <f t="shared" si="10"/>
        <v>12.58</v>
      </c>
      <c r="AC13" s="41">
        <f t="shared" si="16"/>
        <v>12.58</v>
      </c>
      <c r="AD13" s="41">
        <f t="shared" si="16"/>
        <v>0</v>
      </c>
      <c r="AE13" s="41">
        <f t="shared" si="11"/>
        <v>0</v>
      </c>
      <c r="AF13" s="41">
        <f t="shared" si="16"/>
        <v>0</v>
      </c>
      <c r="AG13" s="41">
        <f t="shared" si="16"/>
        <v>0</v>
      </c>
      <c r="AH13" s="41">
        <f t="shared" si="12"/>
        <v>0</v>
      </c>
      <c r="AI13" s="41">
        <f t="shared" si="16"/>
        <v>0</v>
      </c>
      <c r="AJ13" s="41">
        <f t="shared" si="16"/>
        <v>0</v>
      </c>
      <c r="AK13" s="41">
        <f t="shared" si="13"/>
        <v>0</v>
      </c>
      <c r="AL13" s="41">
        <f t="shared" si="16"/>
        <v>0</v>
      </c>
      <c r="AM13" s="41">
        <f t="shared" si="16"/>
        <v>0</v>
      </c>
      <c r="AN13" s="44"/>
    </row>
    <row r="14" ht="31" customHeight="1" spans="1:40">
      <c r="A14" s="6"/>
      <c r="B14" s="40" t="s">
        <v>158</v>
      </c>
      <c r="C14" s="40" t="s">
        <v>159</v>
      </c>
      <c r="D14" s="33"/>
      <c r="E14" s="54" t="s">
        <v>160</v>
      </c>
      <c r="F14" s="41">
        <f t="shared" si="1"/>
        <v>25.52</v>
      </c>
      <c r="G14" s="41">
        <f t="shared" si="2"/>
        <v>12.94</v>
      </c>
      <c r="H14" s="41">
        <f t="shared" si="3"/>
        <v>12.94</v>
      </c>
      <c r="I14" s="56">
        <v>12.94</v>
      </c>
      <c r="J14" s="42"/>
      <c r="K14" s="41">
        <f t="shared" si="4"/>
        <v>0</v>
      </c>
      <c r="L14" s="42"/>
      <c r="M14" s="42"/>
      <c r="N14" s="41">
        <f t="shared" si="5"/>
        <v>0</v>
      </c>
      <c r="O14" s="42"/>
      <c r="P14" s="42"/>
      <c r="Q14" s="41">
        <f t="shared" si="6"/>
        <v>0</v>
      </c>
      <c r="R14" s="41">
        <f t="shared" si="7"/>
        <v>0</v>
      </c>
      <c r="S14" s="42"/>
      <c r="T14" s="42"/>
      <c r="U14" s="41">
        <f t="shared" si="8"/>
        <v>0</v>
      </c>
      <c r="V14" s="42"/>
      <c r="W14" s="42"/>
      <c r="X14" s="41">
        <f t="shared" si="9"/>
        <v>0</v>
      </c>
      <c r="Y14" s="42"/>
      <c r="Z14" s="42"/>
      <c r="AA14" s="41">
        <f t="shared" si="14"/>
        <v>12.58</v>
      </c>
      <c r="AB14" s="41">
        <f t="shared" si="10"/>
        <v>12.58</v>
      </c>
      <c r="AC14" s="42">
        <v>12.58</v>
      </c>
      <c r="AD14" s="42"/>
      <c r="AE14" s="41">
        <f t="shared" si="11"/>
        <v>0</v>
      </c>
      <c r="AF14" s="42"/>
      <c r="AG14" s="42"/>
      <c r="AH14" s="41">
        <f t="shared" si="12"/>
        <v>0</v>
      </c>
      <c r="AI14" s="42"/>
      <c r="AJ14" s="42"/>
      <c r="AK14" s="41">
        <f t="shared" si="13"/>
        <v>0</v>
      </c>
      <c r="AL14" s="42"/>
      <c r="AM14" s="42"/>
      <c r="AN14" s="44"/>
    </row>
    <row r="15" ht="22.8" customHeight="1" spans="2:40">
      <c r="B15" s="40" t="s">
        <v>22</v>
      </c>
      <c r="C15" s="40" t="s">
        <v>22</v>
      </c>
      <c r="D15" s="33"/>
      <c r="E15" s="54" t="s">
        <v>161</v>
      </c>
      <c r="F15" s="41">
        <f t="shared" si="1"/>
        <v>8.16</v>
      </c>
      <c r="G15" s="41">
        <f t="shared" si="2"/>
        <v>8.16</v>
      </c>
      <c r="H15" s="41">
        <f t="shared" si="3"/>
        <v>8.16</v>
      </c>
      <c r="I15" s="56">
        <v>8.16</v>
      </c>
      <c r="J15" s="42"/>
      <c r="K15" s="41">
        <f t="shared" si="4"/>
        <v>0</v>
      </c>
      <c r="L15" s="42"/>
      <c r="M15" s="42"/>
      <c r="N15" s="41">
        <f t="shared" si="5"/>
        <v>0</v>
      </c>
      <c r="O15" s="42"/>
      <c r="P15" s="42"/>
      <c r="Q15" s="41">
        <f t="shared" si="6"/>
        <v>0</v>
      </c>
      <c r="R15" s="41">
        <f t="shared" si="7"/>
        <v>0</v>
      </c>
      <c r="S15" s="42"/>
      <c r="T15" s="42"/>
      <c r="U15" s="41">
        <f t="shared" si="8"/>
        <v>0</v>
      </c>
      <c r="V15" s="42"/>
      <c r="W15" s="42"/>
      <c r="X15" s="41">
        <f t="shared" si="9"/>
        <v>0</v>
      </c>
      <c r="Y15" s="42"/>
      <c r="Z15" s="42"/>
      <c r="AA15" s="41">
        <f t="shared" si="14"/>
        <v>0</v>
      </c>
      <c r="AB15" s="41">
        <f t="shared" si="10"/>
        <v>0</v>
      </c>
      <c r="AC15" s="42"/>
      <c r="AD15" s="42"/>
      <c r="AE15" s="41">
        <f t="shared" si="11"/>
        <v>0</v>
      </c>
      <c r="AF15" s="42"/>
      <c r="AG15" s="42"/>
      <c r="AH15" s="41">
        <f t="shared" si="12"/>
        <v>0</v>
      </c>
      <c r="AI15" s="42"/>
      <c r="AJ15" s="42"/>
      <c r="AK15" s="41">
        <f t="shared" si="13"/>
        <v>0</v>
      </c>
      <c r="AL15" s="42"/>
      <c r="AM15" s="42"/>
      <c r="AN15" s="44"/>
    </row>
    <row r="16" ht="36" customHeight="1" spans="2:40">
      <c r="B16" s="40" t="s">
        <v>22</v>
      </c>
      <c r="C16" s="40" t="s">
        <v>22</v>
      </c>
      <c r="D16" s="33"/>
      <c r="E16" s="54" t="s">
        <v>162</v>
      </c>
      <c r="F16" s="41">
        <f t="shared" si="1"/>
        <v>49.44</v>
      </c>
      <c r="G16" s="41">
        <f t="shared" si="2"/>
        <v>43.44</v>
      </c>
      <c r="H16" s="41">
        <f t="shared" si="3"/>
        <v>43.44</v>
      </c>
      <c r="I16" s="56">
        <v>43.44</v>
      </c>
      <c r="J16" s="42"/>
      <c r="K16" s="41">
        <f t="shared" si="4"/>
        <v>0</v>
      </c>
      <c r="L16" s="42"/>
      <c r="M16" s="42"/>
      <c r="N16" s="41">
        <f t="shared" si="5"/>
        <v>0</v>
      </c>
      <c r="O16" s="42"/>
      <c r="P16" s="42"/>
      <c r="Q16" s="41">
        <f t="shared" si="6"/>
        <v>0</v>
      </c>
      <c r="R16" s="41">
        <f t="shared" si="7"/>
        <v>0</v>
      </c>
      <c r="S16" s="42"/>
      <c r="T16" s="42"/>
      <c r="U16" s="41">
        <f t="shared" si="8"/>
        <v>0</v>
      </c>
      <c r="V16" s="42"/>
      <c r="W16" s="42"/>
      <c r="X16" s="41">
        <f t="shared" si="9"/>
        <v>0</v>
      </c>
      <c r="Y16" s="42"/>
      <c r="Z16" s="42"/>
      <c r="AA16" s="41">
        <f t="shared" si="14"/>
        <v>6</v>
      </c>
      <c r="AB16" s="41">
        <f t="shared" si="10"/>
        <v>6</v>
      </c>
      <c r="AC16" s="42">
        <v>6</v>
      </c>
      <c r="AD16" s="42"/>
      <c r="AE16" s="41">
        <f t="shared" si="11"/>
        <v>0</v>
      </c>
      <c r="AF16" s="42"/>
      <c r="AG16" s="42"/>
      <c r="AH16" s="41">
        <f t="shared" si="12"/>
        <v>0</v>
      </c>
      <c r="AI16" s="42"/>
      <c r="AJ16" s="42"/>
      <c r="AK16" s="41">
        <f t="shared" si="13"/>
        <v>0</v>
      </c>
      <c r="AL16" s="42"/>
      <c r="AM16" s="42"/>
      <c r="AN16" s="44"/>
    </row>
    <row r="17" ht="30" customHeight="1" spans="2:40">
      <c r="B17" s="40" t="s">
        <v>22</v>
      </c>
      <c r="C17" s="40" t="s">
        <v>22</v>
      </c>
      <c r="D17" s="33"/>
      <c r="E17" s="54" t="s">
        <v>163</v>
      </c>
      <c r="F17" s="41">
        <f t="shared" si="1"/>
        <v>24.11</v>
      </c>
      <c r="G17" s="41">
        <f t="shared" si="2"/>
        <v>21.72</v>
      </c>
      <c r="H17" s="41">
        <f t="shared" si="3"/>
        <v>21.72</v>
      </c>
      <c r="I17" s="56">
        <v>21.72</v>
      </c>
      <c r="J17" s="42"/>
      <c r="K17" s="41">
        <f t="shared" si="4"/>
        <v>0</v>
      </c>
      <c r="L17" s="42"/>
      <c r="M17" s="42"/>
      <c r="N17" s="41">
        <f t="shared" si="5"/>
        <v>0</v>
      </c>
      <c r="O17" s="42"/>
      <c r="P17" s="42"/>
      <c r="Q17" s="41">
        <f t="shared" si="6"/>
        <v>0</v>
      </c>
      <c r="R17" s="41">
        <f t="shared" si="7"/>
        <v>0</v>
      </c>
      <c r="S17" s="42"/>
      <c r="T17" s="42"/>
      <c r="U17" s="41">
        <f t="shared" si="8"/>
        <v>0</v>
      </c>
      <c r="V17" s="42"/>
      <c r="W17" s="42"/>
      <c r="X17" s="41">
        <f t="shared" si="9"/>
        <v>0</v>
      </c>
      <c r="Y17" s="42"/>
      <c r="Z17" s="42"/>
      <c r="AA17" s="41">
        <f t="shared" si="14"/>
        <v>2.39</v>
      </c>
      <c r="AB17" s="41">
        <f t="shared" si="10"/>
        <v>2.39</v>
      </c>
      <c r="AC17" s="42">
        <v>2.39</v>
      </c>
      <c r="AD17" s="42"/>
      <c r="AE17" s="41">
        <f t="shared" si="11"/>
        <v>0</v>
      </c>
      <c r="AF17" s="42"/>
      <c r="AG17" s="42"/>
      <c r="AH17" s="41">
        <f t="shared" si="12"/>
        <v>0</v>
      </c>
      <c r="AI17" s="42"/>
      <c r="AJ17" s="42"/>
      <c r="AK17" s="41">
        <f t="shared" si="13"/>
        <v>0</v>
      </c>
      <c r="AL17" s="42"/>
      <c r="AM17" s="42"/>
      <c r="AN17" s="44"/>
    </row>
    <row r="18" ht="22.8" customHeight="1" spans="2:40">
      <c r="B18" s="40" t="s">
        <v>22</v>
      </c>
      <c r="C18" s="40" t="s">
        <v>22</v>
      </c>
      <c r="D18" s="33"/>
      <c r="E18" s="54" t="s">
        <v>164</v>
      </c>
      <c r="F18" s="41">
        <f t="shared" si="1"/>
        <v>4.77</v>
      </c>
      <c r="G18" s="41">
        <f t="shared" si="2"/>
        <v>1.49</v>
      </c>
      <c r="H18" s="41">
        <f t="shared" si="3"/>
        <v>1.49</v>
      </c>
      <c r="I18" s="41">
        <f t="shared" ref="G18:AM18" si="17">I19+I20</f>
        <v>1.49</v>
      </c>
      <c r="J18" s="41">
        <f t="shared" si="17"/>
        <v>0</v>
      </c>
      <c r="K18" s="41">
        <f t="shared" si="4"/>
        <v>0</v>
      </c>
      <c r="L18" s="41">
        <f t="shared" si="17"/>
        <v>0</v>
      </c>
      <c r="M18" s="41">
        <f t="shared" si="17"/>
        <v>0</v>
      </c>
      <c r="N18" s="41">
        <f t="shared" si="5"/>
        <v>0</v>
      </c>
      <c r="O18" s="41">
        <f t="shared" si="17"/>
        <v>0</v>
      </c>
      <c r="P18" s="41">
        <f t="shared" si="17"/>
        <v>0</v>
      </c>
      <c r="Q18" s="41">
        <f t="shared" si="6"/>
        <v>0</v>
      </c>
      <c r="R18" s="41">
        <f t="shared" si="7"/>
        <v>0</v>
      </c>
      <c r="S18" s="41">
        <f t="shared" si="17"/>
        <v>0</v>
      </c>
      <c r="T18" s="41">
        <f t="shared" si="17"/>
        <v>0</v>
      </c>
      <c r="U18" s="41">
        <f t="shared" si="8"/>
        <v>0</v>
      </c>
      <c r="V18" s="41">
        <f t="shared" si="17"/>
        <v>0</v>
      </c>
      <c r="W18" s="41">
        <f t="shared" si="17"/>
        <v>0</v>
      </c>
      <c r="X18" s="41">
        <f t="shared" si="9"/>
        <v>0</v>
      </c>
      <c r="Y18" s="41">
        <f t="shared" si="17"/>
        <v>0</v>
      </c>
      <c r="Z18" s="41">
        <f t="shared" si="17"/>
        <v>0</v>
      </c>
      <c r="AA18" s="41">
        <f t="shared" si="17"/>
        <v>3.28</v>
      </c>
      <c r="AB18" s="41">
        <f t="shared" si="10"/>
        <v>3.28</v>
      </c>
      <c r="AC18" s="41">
        <f>AC19+AC20</f>
        <v>3.28</v>
      </c>
      <c r="AD18" s="41">
        <f t="shared" si="17"/>
        <v>0</v>
      </c>
      <c r="AE18" s="41">
        <f t="shared" si="11"/>
        <v>0</v>
      </c>
      <c r="AF18" s="41">
        <f t="shared" si="17"/>
        <v>0</v>
      </c>
      <c r="AG18" s="41">
        <f t="shared" si="17"/>
        <v>0</v>
      </c>
      <c r="AH18" s="41">
        <f t="shared" si="12"/>
        <v>0</v>
      </c>
      <c r="AI18" s="41">
        <f t="shared" si="17"/>
        <v>0</v>
      </c>
      <c r="AJ18" s="41">
        <f t="shared" si="17"/>
        <v>0</v>
      </c>
      <c r="AK18" s="41">
        <f t="shared" si="13"/>
        <v>0</v>
      </c>
      <c r="AL18" s="41"/>
      <c r="AM18" s="41">
        <f t="shared" si="17"/>
        <v>0</v>
      </c>
      <c r="AN18" s="44"/>
    </row>
    <row r="19" ht="22.8" customHeight="1" spans="1:40">
      <c r="A19" s="6"/>
      <c r="B19" s="40" t="s">
        <v>158</v>
      </c>
      <c r="C19" s="40" t="s">
        <v>165</v>
      </c>
      <c r="D19" s="33"/>
      <c r="E19" s="54" t="s">
        <v>166</v>
      </c>
      <c r="F19" s="41">
        <f t="shared" si="1"/>
        <v>0.13</v>
      </c>
      <c r="G19" s="41">
        <f t="shared" si="2"/>
        <v>0.13</v>
      </c>
      <c r="H19" s="41">
        <f t="shared" si="3"/>
        <v>0.13</v>
      </c>
      <c r="I19" s="56">
        <v>0.13</v>
      </c>
      <c r="J19" s="42"/>
      <c r="K19" s="41">
        <f t="shared" si="4"/>
        <v>0</v>
      </c>
      <c r="L19" s="42"/>
      <c r="M19" s="42"/>
      <c r="N19" s="41">
        <f t="shared" si="5"/>
        <v>0</v>
      </c>
      <c r="O19" s="42"/>
      <c r="P19" s="42"/>
      <c r="Q19" s="41">
        <f t="shared" si="6"/>
        <v>0</v>
      </c>
      <c r="R19" s="41">
        <f t="shared" si="7"/>
        <v>0</v>
      </c>
      <c r="S19" s="42"/>
      <c r="T19" s="42"/>
      <c r="U19" s="41">
        <f t="shared" si="8"/>
        <v>0</v>
      </c>
      <c r="V19" s="42"/>
      <c r="W19" s="42"/>
      <c r="X19" s="41">
        <f t="shared" si="9"/>
        <v>0</v>
      </c>
      <c r="Y19" s="42"/>
      <c r="Z19" s="42"/>
      <c r="AA19" s="41">
        <f t="shared" ref="AA19:AA33" si="18">AB19+AE19+AH19+AK19</f>
        <v>0</v>
      </c>
      <c r="AB19" s="41">
        <f t="shared" si="10"/>
        <v>0</v>
      </c>
      <c r="AC19" s="42"/>
      <c r="AD19" s="42"/>
      <c r="AE19" s="41">
        <f t="shared" si="11"/>
        <v>0</v>
      </c>
      <c r="AF19" s="42"/>
      <c r="AG19" s="42"/>
      <c r="AH19" s="41">
        <f t="shared" si="12"/>
        <v>0</v>
      </c>
      <c r="AI19" s="42"/>
      <c r="AJ19" s="42"/>
      <c r="AK19" s="41">
        <f t="shared" si="13"/>
        <v>0</v>
      </c>
      <c r="AL19" s="42"/>
      <c r="AM19" s="42"/>
      <c r="AN19" s="44"/>
    </row>
    <row r="20" ht="22.8" customHeight="1" spans="1:40">
      <c r="A20" s="6"/>
      <c r="B20" s="40" t="s">
        <v>158</v>
      </c>
      <c r="C20" s="40" t="s">
        <v>165</v>
      </c>
      <c r="D20" s="33"/>
      <c r="E20" s="54" t="s">
        <v>167</v>
      </c>
      <c r="F20" s="41">
        <f t="shared" si="1"/>
        <v>4.64</v>
      </c>
      <c r="G20" s="41">
        <f t="shared" si="2"/>
        <v>1.36</v>
      </c>
      <c r="H20" s="41">
        <f t="shared" si="3"/>
        <v>1.36</v>
      </c>
      <c r="I20" s="56">
        <v>1.36</v>
      </c>
      <c r="J20" s="42"/>
      <c r="K20" s="41">
        <f t="shared" si="4"/>
        <v>0</v>
      </c>
      <c r="L20" s="42"/>
      <c r="M20" s="42"/>
      <c r="N20" s="41">
        <f t="shared" si="5"/>
        <v>0</v>
      </c>
      <c r="O20" s="42"/>
      <c r="P20" s="42"/>
      <c r="Q20" s="41">
        <f t="shared" si="6"/>
        <v>0</v>
      </c>
      <c r="R20" s="41">
        <f t="shared" si="7"/>
        <v>0</v>
      </c>
      <c r="S20" s="42"/>
      <c r="T20" s="42"/>
      <c r="U20" s="41">
        <f t="shared" si="8"/>
        <v>0</v>
      </c>
      <c r="V20" s="42"/>
      <c r="W20" s="42"/>
      <c r="X20" s="41">
        <f t="shared" si="9"/>
        <v>0</v>
      </c>
      <c r="Y20" s="42"/>
      <c r="Z20" s="42"/>
      <c r="AA20" s="41">
        <f t="shared" si="18"/>
        <v>3.28</v>
      </c>
      <c r="AB20" s="41">
        <f t="shared" si="10"/>
        <v>3.28</v>
      </c>
      <c r="AC20" s="42">
        <v>3.28</v>
      </c>
      <c r="AD20" s="42"/>
      <c r="AE20" s="41">
        <f t="shared" si="11"/>
        <v>0</v>
      </c>
      <c r="AF20" s="42"/>
      <c r="AG20" s="42"/>
      <c r="AH20" s="41">
        <f t="shared" si="12"/>
        <v>0</v>
      </c>
      <c r="AI20" s="42"/>
      <c r="AJ20" s="42"/>
      <c r="AK20" s="41">
        <f t="shared" si="13"/>
        <v>0</v>
      </c>
      <c r="AL20" s="42"/>
      <c r="AM20" s="42"/>
      <c r="AN20" s="44"/>
    </row>
    <row r="21" ht="22.8" customHeight="1" spans="2:40">
      <c r="B21" s="40" t="s">
        <v>22</v>
      </c>
      <c r="C21" s="40" t="s">
        <v>22</v>
      </c>
      <c r="D21" s="33"/>
      <c r="E21" s="54" t="s">
        <v>168</v>
      </c>
      <c r="F21" s="41">
        <f t="shared" si="1"/>
        <v>32.58</v>
      </c>
      <c r="G21" s="41">
        <f t="shared" si="2"/>
        <v>32.58</v>
      </c>
      <c r="H21" s="41">
        <f t="shared" si="3"/>
        <v>32.58</v>
      </c>
      <c r="I21" s="56">
        <v>32.58</v>
      </c>
      <c r="J21" s="42"/>
      <c r="K21" s="41">
        <f t="shared" si="4"/>
        <v>0</v>
      </c>
      <c r="L21" s="42"/>
      <c r="M21" s="42"/>
      <c r="N21" s="41">
        <f t="shared" si="5"/>
        <v>0</v>
      </c>
      <c r="O21" s="42"/>
      <c r="P21" s="42"/>
      <c r="Q21" s="41">
        <f t="shared" si="6"/>
        <v>0</v>
      </c>
      <c r="R21" s="41">
        <f t="shared" si="7"/>
        <v>0</v>
      </c>
      <c r="S21" s="42"/>
      <c r="T21" s="42"/>
      <c r="U21" s="41">
        <f t="shared" si="8"/>
        <v>0</v>
      </c>
      <c r="V21" s="42"/>
      <c r="W21" s="42"/>
      <c r="X21" s="41">
        <f t="shared" si="9"/>
        <v>0</v>
      </c>
      <c r="Y21" s="42"/>
      <c r="Z21" s="42"/>
      <c r="AA21" s="41">
        <f t="shared" si="18"/>
        <v>0</v>
      </c>
      <c r="AB21" s="41">
        <f t="shared" si="10"/>
        <v>0</v>
      </c>
      <c r="AC21" s="42"/>
      <c r="AD21" s="42"/>
      <c r="AE21" s="41">
        <f t="shared" si="11"/>
        <v>0</v>
      </c>
      <c r="AF21" s="42"/>
      <c r="AG21" s="42"/>
      <c r="AH21" s="41">
        <f t="shared" si="12"/>
        <v>0</v>
      </c>
      <c r="AI21" s="42"/>
      <c r="AJ21" s="42"/>
      <c r="AK21" s="41">
        <f t="shared" si="13"/>
        <v>0</v>
      </c>
      <c r="AL21" s="42"/>
      <c r="AM21" s="42"/>
      <c r="AN21" s="44"/>
    </row>
    <row r="22" ht="22.8" customHeight="1" spans="2:40">
      <c r="B22" s="40" t="s">
        <v>22</v>
      </c>
      <c r="C22" s="40" t="s">
        <v>22</v>
      </c>
      <c r="D22" s="33"/>
      <c r="E22" s="54" t="s">
        <v>169</v>
      </c>
      <c r="F22" s="41">
        <v>85.43</v>
      </c>
      <c r="G22" s="41">
        <f t="shared" si="2"/>
        <v>85.43</v>
      </c>
      <c r="H22" s="41">
        <f t="shared" si="3"/>
        <v>85.43</v>
      </c>
      <c r="I22" s="41">
        <f>SUM(I23:I28)</f>
        <v>78.53</v>
      </c>
      <c r="J22" s="41">
        <f>SUM(J23:J28)</f>
        <v>6.9</v>
      </c>
      <c r="K22" s="41">
        <f t="shared" si="4"/>
        <v>0</v>
      </c>
      <c r="L22" s="41">
        <f>SUM(L23:L28)</f>
        <v>0</v>
      </c>
      <c r="M22" s="41">
        <f>SUM(M23:M28)</f>
        <v>0</v>
      </c>
      <c r="N22" s="41">
        <f t="shared" si="5"/>
        <v>0</v>
      </c>
      <c r="O22" s="41">
        <f>SUM(O23:O28)</f>
        <v>0</v>
      </c>
      <c r="P22" s="41">
        <f>SUM(P23:P28)</f>
        <v>0</v>
      </c>
      <c r="Q22" s="41">
        <f t="shared" si="6"/>
        <v>0</v>
      </c>
      <c r="R22" s="41">
        <f t="shared" si="7"/>
        <v>0</v>
      </c>
      <c r="S22" s="41">
        <f>SUM(S23:S28)</f>
        <v>0</v>
      </c>
      <c r="T22" s="41">
        <f>SUM(T23:T28)</f>
        <v>0</v>
      </c>
      <c r="U22" s="41">
        <f t="shared" si="8"/>
        <v>0</v>
      </c>
      <c r="V22" s="41">
        <f>SUM(V23:V28)</f>
        <v>0</v>
      </c>
      <c r="W22" s="41">
        <f>SUM(W23:W28)</f>
        <v>0</v>
      </c>
      <c r="X22" s="41">
        <f t="shared" si="9"/>
        <v>0</v>
      </c>
      <c r="Y22" s="41">
        <f>SUM(Y23:Y28)</f>
        <v>0</v>
      </c>
      <c r="Z22" s="41">
        <f>SUM(Z23:Z28)</f>
        <v>0</v>
      </c>
      <c r="AA22" s="41">
        <f ca="1" t="shared" si="18"/>
        <v>0</v>
      </c>
      <c r="AB22" s="41">
        <f t="shared" si="10"/>
        <v>0</v>
      </c>
      <c r="AC22" s="41">
        <f>SUM(AC23:AC28)</f>
        <v>0</v>
      </c>
      <c r="AD22" s="41">
        <f>SUM(AD23:AD28)</f>
        <v>0</v>
      </c>
      <c r="AE22" s="41">
        <f ca="1" t="shared" si="11"/>
        <v>0</v>
      </c>
      <c r="AF22" s="41">
        <f ca="1">SUM(AF2:AF23)</f>
        <v>0</v>
      </c>
      <c r="AG22" s="41">
        <f>SUM(AG23:AG28)</f>
        <v>0</v>
      </c>
      <c r="AH22" s="41">
        <f t="shared" si="12"/>
        <v>0</v>
      </c>
      <c r="AI22" s="41">
        <f>SUM(AI23:AI28)</f>
        <v>0</v>
      </c>
      <c r="AJ22" s="41">
        <f>SUM(AJ23:AJ28)</f>
        <v>0</v>
      </c>
      <c r="AK22" s="41">
        <f t="shared" si="13"/>
        <v>0</v>
      </c>
      <c r="AL22" s="41">
        <f>SUM(AL23:AL28)</f>
        <v>0</v>
      </c>
      <c r="AM22" s="41">
        <f>SUM(AM23:AM28)</f>
        <v>0</v>
      </c>
      <c r="AN22" s="44"/>
    </row>
    <row r="23" ht="22.8" customHeight="1" spans="1:40">
      <c r="A23" s="6"/>
      <c r="B23" s="40" t="s">
        <v>22</v>
      </c>
      <c r="C23" s="40" t="s">
        <v>22</v>
      </c>
      <c r="D23" s="33"/>
      <c r="E23" s="54" t="s">
        <v>170</v>
      </c>
      <c r="F23" s="41">
        <f t="shared" ref="F23:F33" si="19">G23+Q23+AA23</f>
        <v>21.1</v>
      </c>
      <c r="G23" s="41">
        <f t="shared" si="2"/>
        <v>21.1</v>
      </c>
      <c r="H23" s="41">
        <f t="shared" si="3"/>
        <v>21.1</v>
      </c>
      <c r="I23" s="42">
        <v>14.2</v>
      </c>
      <c r="J23" s="42">
        <v>6.9</v>
      </c>
      <c r="K23" s="41">
        <f t="shared" si="4"/>
        <v>0</v>
      </c>
      <c r="L23" s="42"/>
      <c r="M23" s="42"/>
      <c r="N23" s="41">
        <f t="shared" si="5"/>
        <v>0</v>
      </c>
      <c r="O23" s="42"/>
      <c r="P23" s="42"/>
      <c r="Q23" s="41">
        <f t="shared" si="6"/>
        <v>0</v>
      </c>
      <c r="R23" s="41">
        <f t="shared" si="7"/>
        <v>0</v>
      </c>
      <c r="S23" s="42"/>
      <c r="T23" s="42"/>
      <c r="U23" s="41">
        <f t="shared" si="8"/>
        <v>0</v>
      </c>
      <c r="V23" s="42"/>
      <c r="W23" s="42"/>
      <c r="X23" s="41">
        <f t="shared" si="9"/>
        <v>0</v>
      </c>
      <c r="Y23" s="42"/>
      <c r="Z23" s="42"/>
      <c r="AA23" s="41">
        <f t="shared" si="18"/>
        <v>0</v>
      </c>
      <c r="AB23" s="41">
        <f t="shared" si="10"/>
        <v>0</v>
      </c>
      <c r="AC23" s="42"/>
      <c r="AD23" s="42"/>
      <c r="AE23" s="41">
        <f t="shared" si="11"/>
        <v>0</v>
      </c>
      <c r="AF23" s="42"/>
      <c r="AG23" s="42"/>
      <c r="AH23" s="41">
        <f t="shared" si="12"/>
        <v>0</v>
      </c>
      <c r="AI23" s="42"/>
      <c r="AJ23" s="42"/>
      <c r="AK23" s="41">
        <f t="shared" si="13"/>
        <v>0</v>
      </c>
      <c r="AL23" s="42"/>
      <c r="AM23" s="42"/>
      <c r="AN23" s="44"/>
    </row>
    <row r="24" ht="22.8" customHeight="1" spans="2:40">
      <c r="B24" s="40" t="s">
        <v>22</v>
      </c>
      <c r="C24" s="40" t="s">
        <v>22</v>
      </c>
      <c r="D24" s="33"/>
      <c r="E24" s="54" t="s">
        <v>171</v>
      </c>
      <c r="F24" s="41">
        <f t="shared" si="19"/>
        <v>15</v>
      </c>
      <c r="G24" s="41">
        <f t="shared" si="2"/>
        <v>15</v>
      </c>
      <c r="H24" s="41">
        <f t="shared" si="3"/>
        <v>15</v>
      </c>
      <c r="I24" s="42">
        <v>15</v>
      </c>
      <c r="J24" s="42"/>
      <c r="K24" s="41">
        <f t="shared" si="4"/>
        <v>0</v>
      </c>
      <c r="L24" s="42"/>
      <c r="M24" s="42"/>
      <c r="N24" s="41">
        <f t="shared" si="5"/>
        <v>0</v>
      </c>
      <c r="O24" s="42"/>
      <c r="P24" s="42"/>
      <c r="Q24" s="41">
        <f t="shared" si="6"/>
        <v>0</v>
      </c>
      <c r="R24" s="41">
        <f t="shared" si="7"/>
        <v>0</v>
      </c>
      <c r="S24" s="42"/>
      <c r="T24" s="42"/>
      <c r="U24" s="41">
        <f t="shared" si="8"/>
        <v>0</v>
      </c>
      <c r="V24" s="42"/>
      <c r="W24" s="42"/>
      <c r="X24" s="41">
        <f t="shared" si="9"/>
        <v>0</v>
      </c>
      <c r="Y24" s="42"/>
      <c r="Z24" s="42"/>
      <c r="AA24" s="41">
        <f t="shared" si="18"/>
        <v>0</v>
      </c>
      <c r="AB24" s="41">
        <f t="shared" si="10"/>
        <v>0</v>
      </c>
      <c r="AC24" s="42"/>
      <c r="AD24" s="42"/>
      <c r="AE24" s="41">
        <f t="shared" si="11"/>
        <v>0</v>
      </c>
      <c r="AF24" s="42"/>
      <c r="AG24" s="42"/>
      <c r="AH24" s="41">
        <f t="shared" si="12"/>
        <v>0</v>
      </c>
      <c r="AI24" s="42"/>
      <c r="AJ24" s="42"/>
      <c r="AK24" s="41">
        <f t="shared" si="13"/>
        <v>0</v>
      </c>
      <c r="AL24" s="42"/>
      <c r="AM24" s="42"/>
      <c r="AN24" s="44"/>
    </row>
    <row r="25" ht="22.8" customHeight="1" spans="2:40">
      <c r="B25" s="40" t="s">
        <v>22</v>
      </c>
      <c r="C25" s="40" t="s">
        <v>22</v>
      </c>
      <c r="D25" s="33"/>
      <c r="E25" s="54" t="s">
        <v>172</v>
      </c>
      <c r="F25" s="41">
        <f t="shared" si="19"/>
        <v>14.3</v>
      </c>
      <c r="G25" s="41">
        <f t="shared" si="2"/>
        <v>14.3</v>
      </c>
      <c r="H25" s="41">
        <f t="shared" si="3"/>
        <v>14.3</v>
      </c>
      <c r="I25" s="42">
        <v>14.3</v>
      </c>
      <c r="J25" s="42"/>
      <c r="K25" s="41">
        <f t="shared" si="4"/>
        <v>0</v>
      </c>
      <c r="L25" s="42"/>
      <c r="M25" s="42"/>
      <c r="N25" s="41">
        <f t="shared" si="5"/>
        <v>0</v>
      </c>
      <c r="O25" s="42"/>
      <c r="P25" s="42"/>
      <c r="Q25" s="41">
        <f t="shared" si="6"/>
        <v>0</v>
      </c>
      <c r="R25" s="41">
        <f t="shared" si="7"/>
        <v>0</v>
      </c>
      <c r="S25" s="42"/>
      <c r="T25" s="42"/>
      <c r="U25" s="41">
        <f t="shared" si="8"/>
        <v>0</v>
      </c>
      <c r="V25" s="42"/>
      <c r="W25" s="42"/>
      <c r="X25" s="41">
        <f t="shared" si="9"/>
        <v>0</v>
      </c>
      <c r="Y25" s="42"/>
      <c r="Z25" s="42"/>
      <c r="AA25" s="41">
        <f t="shared" si="18"/>
        <v>0</v>
      </c>
      <c r="AB25" s="41">
        <f t="shared" si="10"/>
        <v>0</v>
      </c>
      <c r="AC25" s="42"/>
      <c r="AD25" s="42"/>
      <c r="AE25" s="41">
        <f t="shared" si="11"/>
        <v>0</v>
      </c>
      <c r="AF25" s="42"/>
      <c r="AG25" s="42"/>
      <c r="AH25" s="41">
        <f t="shared" si="12"/>
        <v>0</v>
      </c>
      <c r="AI25" s="42"/>
      <c r="AJ25" s="42"/>
      <c r="AK25" s="41">
        <f t="shared" si="13"/>
        <v>0</v>
      </c>
      <c r="AL25" s="42"/>
      <c r="AM25" s="42"/>
      <c r="AN25" s="44"/>
    </row>
    <row r="26" ht="22.8" customHeight="1" spans="2:40">
      <c r="B26" s="40" t="s">
        <v>22</v>
      </c>
      <c r="C26" s="40" t="s">
        <v>22</v>
      </c>
      <c r="D26" s="33"/>
      <c r="E26" s="54" t="s">
        <v>173</v>
      </c>
      <c r="F26" s="41">
        <f t="shared" si="19"/>
        <v>2.17</v>
      </c>
      <c r="G26" s="41">
        <f t="shared" si="2"/>
        <v>2.17</v>
      </c>
      <c r="H26" s="41">
        <f t="shared" si="3"/>
        <v>2.17</v>
      </c>
      <c r="I26" s="42">
        <v>2.17</v>
      </c>
      <c r="J26" s="42"/>
      <c r="K26" s="41">
        <f t="shared" si="4"/>
        <v>0</v>
      </c>
      <c r="L26" s="42"/>
      <c r="M26" s="42"/>
      <c r="N26" s="41">
        <f t="shared" si="5"/>
        <v>0</v>
      </c>
      <c r="O26" s="42"/>
      <c r="P26" s="42"/>
      <c r="Q26" s="41">
        <f t="shared" si="6"/>
        <v>0</v>
      </c>
      <c r="R26" s="41">
        <f t="shared" si="7"/>
        <v>0</v>
      </c>
      <c r="S26" s="42"/>
      <c r="T26" s="42"/>
      <c r="U26" s="41">
        <f t="shared" si="8"/>
        <v>0</v>
      </c>
      <c r="V26" s="42"/>
      <c r="W26" s="42"/>
      <c r="X26" s="41">
        <f t="shared" si="9"/>
        <v>0</v>
      </c>
      <c r="Y26" s="42"/>
      <c r="Z26" s="42"/>
      <c r="AA26" s="41">
        <f t="shared" si="18"/>
        <v>0</v>
      </c>
      <c r="AB26" s="41">
        <f t="shared" si="10"/>
        <v>0</v>
      </c>
      <c r="AC26" s="42"/>
      <c r="AD26" s="42"/>
      <c r="AE26" s="41">
        <f t="shared" si="11"/>
        <v>0</v>
      </c>
      <c r="AF26" s="42"/>
      <c r="AG26" s="42"/>
      <c r="AH26" s="41">
        <f t="shared" si="12"/>
        <v>0</v>
      </c>
      <c r="AI26" s="42"/>
      <c r="AJ26" s="42"/>
      <c r="AK26" s="41">
        <f t="shared" si="13"/>
        <v>0</v>
      </c>
      <c r="AL26" s="42"/>
      <c r="AM26" s="42"/>
      <c r="AN26" s="44"/>
    </row>
    <row r="27" ht="22.8" customHeight="1" spans="2:40">
      <c r="B27" s="40" t="s">
        <v>22</v>
      </c>
      <c r="C27" s="40" t="s">
        <v>22</v>
      </c>
      <c r="D27" s="33"/>
      <c r="E27" s="54" t="s">
        <v>174</v>
      </c>
      <c r="F27" s="41">
        <f t="shared" si="19"/>
        <v>2.71</v>
      </c>
      <c r="G27" s="41">
        <f t="shared" si="2"/>
        <v>2.71</v>
      </c>
      <c r="H27" s="41">
        <f t="shared" si="3"/>
        <v>2.71</v>
      </c>
      <c r="I27" s="42">
        <v>2.71</v>
      </c>
      <c r="J27" s="42"/>
      <c r="K27" s="41">
        <f t="shared" si="4"/>
        <v>0</v>
      </c>
      <c r="L27" s="42"/>
      <c r="M27" s="42"/>
      <c r="N27" s="41">
        <f t="shared" si="5"/>
        <v>0</v>
      </c>
      <c r="O27" s="42"/>
      <c r="P27" s="42"/>
      <c r="Q27" s="41">
        <f t="shared" si="6"/>
        <v>0</v>
      </c>
      <c r="R27" s="41">
        <f t="shared" si="7"/>
        <v>0</v>
      </c>
      <c r="S27" s="42"/>
      <c r="T27" s="42"/>
      <c r="U27" s="41">
        <f t="shared" si="8"/>
        <v>0</v>
      </c>
      <c r="V27" s="42"/>
      <c r="W27" s="42"/>
      <c r="X27" s="41">
        <f t="shared" si="9"/>
        <v>0</v>
      </c>
      <c r="Y27" s="42"/>
      <c r="Z27" s="42"/>
      <c r="AA27" s="41">
        <f t="shared" si="18"/>
        <v>0</v>
      </c>
      <c r="AB27" s="41">
        <f t="shared" si="10"/>
        <v>0</v>
      </c>
      <c r="AC27" s="42"/>
      <c r="AD27" s="42"/>
      <c r="AE27" s="41">
        <f t="shared" si="11"/>
        <v>0</v>
      </c>
      <c r="AF27" s="42"/>
      <c r="AG27" s="42"/>
      <c r="AH27" s="41">
        <f t="shared" si="12"/>
        <v>0</v>
      </c>
      <c r="AI27" s="42"/>
      <c r="AJ27" s="42"/>
      <c r="AK27" s="41">
        <f t="shared" si="13"/>
        <v>0</v>
      </c>
      <c r="AL27" s="42"/>
      <c r="AM27" s="42"/>
      <c r="AN27" s="44"/>
    </row>
    <row r="28" ht="22.8" customHeight="1" spans="2:40">
      <c r="B28" s="40" t="s">
        <v>22</v>
      </c>
      <c r="C28" s="40" t="s">
        <v>22</v>
      </c>
      <c r="D28" s="33"/>
      <c r="E28" s="54" t="s">
        <v>175</v>
      </c>
      <c r="F28" s="41">
        <f t="shared" si="19"/>
        <v>30.15</v>
      </c>
      <c r="G28" s="41">
        <f t="shared" si="2"/>
        <v>30.15</v>
      </c>
      <c r="H28" s="41">
        <f t="shared" si="3"/>
        <v>30.15</v>
      </c>
      <c r="I28" s="41">
        <f t="shared" ref="G28:AM28" si="20">I29</f>
        <v>30.15</v>
      </c>
      <c r="J28" s="41">
        <f t="shared" si="20"/>
        <v>0</v>
      </c>
      <c r="K28" s="41">
        <f t="shared" si="4"/>
        <v>0</v>
      </c>
      <c r="L28" s="41">
        <f t="shared" si="20"/>
        <v>0</v>
      </c>
      <c r="M28" s="41">
        <f t="shared" si="20"/>
        <v>0</v>
      </c>
      <c r="N28" s="41">
        <f t="shared" si="5"/>
        <v>0</v>
      </c>
      <c r="O28" s="41">
        <f t="shared" si="20"/>
        <v>0</v>
      </c>
      <c r="P28" s="41">
        <f t="shared" si="20"/>
        <v>0</v>
      </c>
      <c r="Q28" s="41">
        <f t="shared" si="6"/>
        <v>0</v>
      </c>
      <c r="R28" s="41">
        <f t="shared" si="7"/>
        <v>0</v>
      </c>
      <c r="S28" s="41">
        <f t="shared" si="20"/>
        <v>0</v>
      </c>
      <c r="T28" s="41">
        <f t="shared" si="20"/>
        <v>0</v>
      </c>
      <c r="U28" s="41">
        <f t="shared" si="8"/>
        <v>0</v>
      </c>
      <c r="V28" s="41">
        <f t="shared" si="20"/>
        <v>0</v>
      </c>
      <c r="W28" s="41">
        <f t="shared" si="20"/>
        <v>0</v>
      </c>
      <c r="X28" s="41">
        <f t="shared" si="9"/>
        <v>0</v>
      </c>
      <c r="Y28" s="41">
        <f t="shared" si="20"/>
        <v>0</v>
      </c>
      <c r="Z28" s="41">
        <f t="shared" si="20"/>
        <v>0</v>
      </c>
      <c r="AA28" s="41">
        <f t="shared" si="18"/>
        <v>0</v>
      </c>
      <c r="AB28" s="41">
        <f t="shared" si="10"/>
        <v>0</v>
      </c>
      <c r="AC28" s="41">
        <f t="shared" si="20"/>
        <v>0</v>
      </c>
      <c r="AD28" s="41">
        <f t="shared" si="20"/>
        <v>0</v>
      </c>
      <c r="AE28" s="41">
        <f t="shared" si="11"/>
        <v>0</v>
      </c>
      <c r="AF28" s="41">
        <f t="shared" si="20"/>
        <v>0</v>
      </c>
      <c r="AG28" s="41">
        <f t="shared" si="20"/>
        <v>0</v>
      </c>
      <c r="AH28" s="41">
        <f t="shared" si="12"/>
        <v>0</v>
      </c>
      <c r="AI28" s="41">
        <f t="shared" si="20"/>
        <v>0</v>
      </c>
      <c r="AJ28" s="41">
        <f t="shared" si="20"/>
        <v>0</v>
      </c>
      <c r="AK28" s="41">
        <f t="shared" si="13"/>
        <v>0</v>
      </c>
      <c r="AL28" s="41">
        <f t="shared" si="20"/>
        <v>0</v>
      </c>
      <c r="AM28" s="41">
        <f t="shared" si="20"/>
        <v>0</v>
      </c>
      <c r="AN28" s="44"/>
    </row>
    <row r="29" ht="32" customHeight="1" spans="1:40">
      <c r="A29" s="6"/>
      <c r="B29" s="40" t="s">
        <v>176</v>
      </c>
      <c r="C29" s="40" t="s">
        <v>177</v>
      </c>
      <c r="D29" s="33"/>
      <c r="E29" s="54" t="s">
        <v>178</v>
      </c>
      <c r="F29" s="41">
        <f t="shared" si="19"/>
        <v>30.15</v>
      </c>
      <c r="G29" s="41">
        <f t="shared" si="2"/>
        <v>30.15</v>
      </c>
      <c r="H29" s="41">
        <f t="shared" si="3"/>
        <v>30.15</v>
      </c>
      <c r="I29" s="42">
        <v>30.15</v>
      </c>
      <c r="J29" s="42"/>
      <c r="K29" s="41">
        <f t="shared" si="4"/>
        <v>0</v>
      </c>
      <c r="L29" s="42"/>
      <c r="M29" s="42"/>
      <c r="N29" s="41">
        <f t="shared" si="5"/>
        <v>0</v>
      </c>
      <c r="O29" s="42"/>
      <c r="P29" s="42"/>
      <c r="Q29" s="41">
        <f t="shared" si="6"/>
        <v>0</v>
      </c>
      <c r="R29" s="41">
        <f t="shared" si="7"/>
        <v>0</v>
      </c>
      <c r="S29" s="42"/>
      <c r="T29" s="42"/>
      <c r="U29" s="41">
        <f t="shared" si="8"/>
        <v>0</v>
      </c>
      <c r="V29" s="42"/>
      <c r="W29" s="42"/>
      <c r="X29" s="41">
        <f t="shared" si="9"/>
        <v>0</v>
      </c>
      <c r="Y29" s="42"/>
      <c r="Z29" s="42"/>
      <c r="AA29" s="41">
        <f t="shared" si="18"/>
        <v>0</v>
      </c>
      <c r="AB29" s="41">
        <f t="shared" si="10"/>
        <v>0</v>
      </c>
      <c r="AC29" s="42"/>
      <c r="AD29" s="42"/>
      <c r="AE29" s="41">
        <f t="shared" si="11"/>
        <v>0</v>
      </c>
      <c r="AF29" s="42"/>
      <c r="AG29" s="42"/>
      <c r="AH29" s="41">
        <f t="shared" si="12"/>
        <v>0</v>
      </c>
      <c r="AI29" s="42"/>
      <c r="AJ29" s="42"/>
      <c r="AK29" s="41">
        <f t="shared" si="13"/>
        <v>0</v>
      </c>
      <c r="AL29" s="42"/>
      <c r="AM29" s="42"/>
      <c r="AN29" s="44"/>
    </row>
    <row r="30" ht="28" customHeight="1" spans="2:40">
      <c r="B30" s="40" t="s">
        <v>22</v>
      </c>
      <c r="C30" s="40" t="s">
        <v>22</v>
      </c>
      <c r="D30" s="33"/>
      <c r="E30" s="54" t="s">
        <v>179</v>
      </c>
      <c r="F30" s="41">
        <f t="shared" si="19"/>
        <v>1.03</v>
      </c>
      <c r="G30" s="41">
        <f t="shared" si="2"/>
        <v>1.03</v>
      </c>
      <c r="H30" s="41">
        <f t="shared" si="3"/>
        <v>1.03</v>
      </c>
      <c r="I30" s="41">
        <f t="shared" ref="G30:AM30" si="21">SUM(I31:I31,I33:I33)</f>
        <v>1.03</v>
      </c>
      <c r="J30" s="41">
        <f t="shared" si="21"/>
        <v>0</v>
      </c>
      <c r="K30" s="41">
        <f t="shared" si="4"/>
        <v>0</v>
      </c>
      <c r="L30" s="41">
        <f t="shared" si="21"/>
        <v>0</v>
      </c>
      <c r="M30" s="41">
        <f t="shared" si="21"/>
        <v>0</v>
      </c>
      <c r="N30" s="41">
        <f t="shared" si="5"/>
        <v>0</v>
      </c>
      <c r="O30" s="41">
        <f t="shared" si="21"/>
        <v>0</v>
      </c>
      <c r="P30" s="41">
        <f t="shared" si="21"/>
        <v>0</v>
      </c>
      <c r="Q30" s="41">
        <f t="shared" si="6"/>
        <v>0</v>
      </c>
      <c r="R30" s="41">
        <f t="shared" si="7"/>
        <v>0</v>
      </c>
      <c r="S30" s="41">
        <f t="shared" si="21"/>
        <v>0</v>
      </c>
      <c r="T30" s="41">
        <f t="shared" si="21"/>
        <v>0</v>
      </c>
      <c r="U30" s="41">
        <f t="shared" si="8"/>
        <v>0</v>
      </c>
      <c r="V30" s="41">
        <f t="shared" si="21"/>
        <v>0</v>
      </c>
      <c r="W30" s="41">
        <f t="shared" si="21"/>
        <v>0</v>
      </c>
      <c r="X30" s="41">
        <f t="shared" si="9"/>
        <v>0</v>
      </c>
      <c r="Y30" s="41">
        <f t="shared" si="21"/>
        <v>0</v>
      </c>
      <c r="Z30" s="41">
        <f t="shared" si="21"/>
        <v>0</v>
      </c>
      <c r="AA30" s="41">
        <f t="shared" si="18"/>
        <v>0</v>
      </c>
      <c r="AB30" s="41">
        <f t="shared" si="10"/>
        <v>0</v>
      </c>
      <c r="AC30" s="41">
        <f t="shared" si="21"/>
        <v>0</v>
      </c>
      <c r="AD30" s="41">
        <f t="shared" si="21"/>
        <v>0</v>
      </c>
      <c r="AE30" s="41">
        <f t="shared" si="11"/>
        <v>0</v>
      </c>
      <c r="AF30" s="41">
        <f t="shared" si="21"/>
        <v>0</v>
      </c>
      <c r="AG30" s="41">
        <f t="shared" si="21"/>
        <v>0</v>
      </c>
      <c r="AH30" s="41">
        <f t="shared" si="12"/>
        <v>0</v>
      </c>
      <c r="AI30" s="41">
        <f t="shared" si="21"/>
        <v>0</v>
      </c>
      <c r="AJ30" s="41">
        <f t="shared" si="21"/>
        <v>0</v>
      </c>
      <c r="AK30" s="41">
        <f t="shared" si="13"/>
        <v>0</v>
      </c>
      <c r="AL30" s="41">
        <f t="shared" si="21"/>
        <v>0</v>
      </c>
      <c r="AM30" s="41">
        <f t="shared" si="21"/>
        <v>0</v>
      </c>
      <c r="AN30" s="44"/>
    </row>
    <row r="31" ht="22.8" customHeight="1" spans="2:40">
      <c r="B31" s="40" t="s">
        <v>22</v>
      </c>
      <c r="C31" s="40" t="s">
        <v>22</v>
      </c>
      <c r="D31" s="33"/>
      <c r="E31" s="54" t="s">
        <v>180</v>
      </c>
      <c r="F31" s="41">
        <f t="shared" si="19"/>
        <v>1.01</v>
      </c>
      <c r="G31" s="41">
        <f t="shared" si="2"/>
        <v>1.01</v>
      </c>
      <c r="H31" s="41">
        <f t="shared" si="3"/>
        <v>1.01</v>
      </c>
      <c r="I31" s="41">
        <f t="shared" ref="G31:AM31" si="22">SUM(I32:I32)</f>
        <v>1.01</v>
      </c>
      <c r="J31" s="41">
        <f t="shared" si="22"/>
        <v>0</v>
      </c>
      <c r="K31" s="41">
        <f t="shared" si="4"/>
        <v>0</v>
      </c>
      <c r="L31" s="41">
        <f t="shared" si="22"/>
        <v>0</v>
      </c>
      <c r="M31" s="41">
        <f t="shared" si="22"/>
        <v>0</v>
      </c>
      <c r="N31" s="41">
        <f t="shared" si="5"/>
        <v>0</v>
      </c>
      <c r="O31" s="41">
        <f t="shared" si="22"/>
        <v>0</v>
      </c>
      <c r="P31" s="41">
        <f t="shared" si="22"/>
        <v>0</v>
      </c>
      <c r="Q31" s="41">
        <f t="shared" si="6"/>
        <v>0</v>
      </c>
      <c r="R31" s="41">
        <f t="shared" si="7"/>
        <v>0</v>
      </c>
      <c r="S31" s="41">
        <f t="shared" si="22"/>
        <v>0</v>
      </c>
      <c r="T31" s="41">
        <f t="shared" si="22"/>
        <v>0</v>
      </c>
      <c r="U31" s="41">
        <f t="shared" si="8"/>
        <v>0</v>
      </c>
      <c r="V31" s="41">
        <f t="shared" si="22"/>
        <v>0</v>
      </c>
      <c r="W31" s="41">
        <f t="shared" si="22"/>
        <v>0</v>
      </c>
      <c r="X31" s="41">
        <f t="shared" si="9"/>
        <v>0</v>
      </c>
      <c r="Y31" s="41">
        <f t="shared" si="22"/>
        <v>0</v>
      </c>
      <c r="Z31" s="41">
        <f t="shared" si="22"/>
        <v>0</v>
      </c>
      <c r="AA31" s="41">
        <f t="shared" si="18"/>
        <v>0</v>
      </c>
      <c r="AB31" s="41">
        <f t="shared" si="10"/>
        <v>0</v>
      </c>
      <c r="AC31" s="41">
        <f t="shared" si="22"/>
        <v>0</v>
      </c>
      <c r="AD31" s="41">
        <f t="shared" si="22"/>
        <v>0</v>
      </c>
      <c r="AE31" s="41">
        <f t="shared" si="11"/>
        <v>0</v>
      </c>
      <c r="AF31" s="41">
        <f t="shared" si="22"/>
        <v>0</v>
      </c>
      <c r="AG31" s="41">
        <f t="shared" si="22"/>
        <v>0</v>
      </c>
      <c r="AH31" s="41">
        <f t="shared" si="12"/>
        <v>0</v>
      </c>
      <c r="AI31" s="41">
        <f t="shared" si="22"/>
        <v>0</v>
      </c>
      <c r="AJ31" s="41">
        <f t="shared" si="22"/>
        <v>0</v>
      </c>
      <c r="AK31" s="41">
        <f t="shared" si="13"/>
        <v>0</v>
      </c>
      <c r="AL31" s="41">
        <f t="shared" si="22"/>
        <v>0</v>
      </c>
      <c r="AM31" s="41">
        <f t="shared" si="22"/>
        <v>0</v>
      </c>
      <c r="AN31" s="44"/>
    </row>
    <row r="32" ht="22.8" customHeight="1" spans="1:40">
      <c r="A32" s="6"/>
      <c r="B32" s="40" t="s">
        <v>181</v>
      </c>
      <c r="C32" s="40" t="s">
        <v>182</v>
      </c>
      <c r="D32" s="33"/>
      <c r="E32" s="54" t="s">
        <v>183</v>
      </c>
      <c r="F32" s="41">
        <f t="shared" si="19"/>
        <v>1.01</v>
      </c>
      <c r="G32" s="41">
        <f t="shared" si="2"/>
        <v>1.01</v>
      </c>
      <c r="H32" s="41">
        <f t="shared" si="3"/>
        <v>1.01</v>
      </c>
      <c r="I32" s="42">
        <v>1.01</v>
      </c>
      <c r="J32" s="42"/>
      <c r="K32" s="41">
        <f t="shared" si="4"/>
        <v>0</v>
      </c>
      <c r="L32" s="42"/>
      <c r="M32" s="42"/>
      <c r="N32" s="41">
        <f t="shared" si="5"/>
        <v>0</v>
      </c>
      <c r="O32" s="42"/>
      <c r="P32" s="42"/>
      <c r="Q32" s="41">
        <f t="shared" si="6"/>
        <v>0</v>
      </c>
      <c r="R32" s="41">
        <f t="shared" si="7"/>
        <v>0</v>
      </c>
      <c r="S32" s="42"/>
      <c r="T32" s="42"/>
      <c r="U32" s="41">
        <f t="shared" si="8"/>
        <v>0</v>
      </c>
      <c r="V32" s="42"/>
      <c r="W32" s="42"/>
      <c r="X32" s="41">
        <f t="shared" si="9"/>
        <v>0</v>
      </c>
      <c r="Y32" s="42"/>
      <c r="Z32" s="42"/>
      <c r="AA32" s="41">
        <f t="shared" si="18"/>
        <v>0</v>
      </c>
      <c r="AB32" s="41">
        <f t="shared" si="10"/>
        <v>0</v>
      </c>
      <c r="AC32" s="42"/>
      <c r="AD32" s="42"/>
      <c r="AE32" s="41">
        <f t="shared" si="11"/>
        <v>0</v>
      </c>
      <c r="AF32" s="42"/>
      <c r="AG32" s="42"/>
      <c r="AH32" s="41">
        <f t="shared" si="12"/>
        <v>0</v>
      </c>
      <c r="AI32" s="42"/>
      <c r="AJ32" s="42"/>
      <c r="AK32" s="41">
        <f t="shared" si="13"/>
        <v>0</v>
      </c>
      <c r="AL32" s="42"/>
      <c r="AM32" s="42"/>
      <c r="AN32" s="44"/>
    </row>
    <row r="33" ht="22.8" customHeight="1" spans="2:40">
      <c r="B33" s="40" t="s">
        <v>22</v>
      </c>
      <c r="C33" s="40" t="s">
        <v>22</v>
      </c>
      <c r="D33" s="33"/>
      <c r="E33" s="54" t="s">
        <v>184</v>
      </c>
      <c r="F33" s="41">
        <f t="shared" si="19"/>
        <v>0.02</v>
      </c>
      <c r="G33" s="41">
        <f t="shared" si="2"/>
        <v>0.02</v>
      </c>
      <c r="H33" s="41">
        <f t="shared" si="3"/>
        <v>0.02</v>
      </c>
      <c r="I33" s="42">
        <v>0.02</v>
      </c>
      <c r="J33" s="42"/>
      <c r="K33" s="41">
        <f t="shared" si="4"/>
        <v>0</v>
      </c>
      <c r="L33" s="42"/>
      <c r="M33" s="42"/>
      <c r="N33" s="41">
        <f t="shared" si="5"/>
        <v>0</v>
      </c>
      <c r="O33" s="42"/>
      <c r="P33" s="42"/>
      <c r="Q33" s="41">
        <f t="shared" si="6"/>
        <v>0</v>
      </c>
      <c r="R33" s="41">
        <f t="shared" si="7"/>
        <v>0</v>
      </c>
      <c r="S33" s="42"/>
      <c r="T33" s="42"/>
      <c r="U33" s="41">
        <f t="shared" si="8"/>
        <v>0</v>
      </c>
      <c r="V33" s="42"/>
      <c r="W33" s="42"/>
      <c r="X33" s="41">
        <f t="shared" si="9"/>
        <v>0</v>
      </c>
      <c r="Y33" s="42"/>
      <c r="Z33" s="42"/>
      <c r="AA33" s="41">
        <f t="shared" si="18"/>
        <v>0</v>
      </c>
      <c r="AB33" s="41">
        <f t="shared" si="10"/>
        <v>0</v>
      </c>
      <c r="AC33" s="42"/>
      <c r="AD33" s="42"/>
      <c r="AE33" s="41">
        <f t="shared" si="11"/>
        <v>0</v>
      </c>
      <c r="AF33" s="42"/>
      <c r="AG33" s="42"/>
      <c r="AH33" s="41">
        <f t="shared" si="12"/>
        <v>0</v>
      </c>
      <c r="AI33" s="42"/>
      <c r="AJ33" s="42"/>
      <c r="AK33" s="41">
        <f t="shared" si="13"/>
        <v>0</v>
      </c>
      <c r="AL33" s="42"/>
      <c r="AM33" s="42"/>
      <c r="AN33" s="44"/>
    </row>
    <row r="34" ht="9.75" customHeight="1" spans="1:40">
      <c r="A34" s="19"/>
      <c r="B34" s="19"/>
      <c r="C34" s="19"/>
      <c r="D34" s="43"/>
      <c r="E34" s="20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41"/>
      <c r="AL34" s="19"/>
      <c r="AM34" s="19"/>
      <c r="AN34" s="45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D5:D6"/>
    <mergeCell ref="E5:E6"/>
    <mergeCell ref="F4:F6"/>
    <mergeCell ref="G5:G6"/>
    <mergeCell ref="Q5:Q6"/>
    <mergeCell ref="AA5:AA6"/>
  </mergeCells>
  <pageMargins left="0.161111111111111" right="0.161111111111111" top="0.0743055555555556" bottom="0.0743055555555556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185</v>
      </c>
      <c r="H1" s="21"/>
      <c r="I1" s="21"/>
      <c r="J1" s="24"/>
    </row>
    <row r="2" ht="22.8" customHeight="1" spans="1:10">
      <c r="A2" s="1"/>
      <c r="B2" s="3" t="s">
        <v>186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58</v>
      </c>
      <c r="C3" s="5"/>
      <c r="D3" s="5"/>
      <c r="E3" s="5"/>
      <c r="F3" s="5"/>
      <c r="G3" s="4"/>
      <c r="H3" s="46"/>
      <c r="I3" s="35" t="s">
        <v>5</v>
      </c>
      <c r="J3" s="24"/>
    </row>
    <row r="4" ht="24.4" customHeight="1" spans="1:10">
      <c r="A4" s="37"/>
      <c r="B4" s="7" t="s">
        <v>8</v>
      </c>
      <c r="C4" s="7"/>
      <c r="D4" s="7"/>
      <c r="E4" s="7"/>
      <c r="F4" s="7"/>
      <c r="G4" s="7" t="s">
        <v>59</v>
      </c>
      <c r="H4" s="30" t="s">
        <v>146</v>
      </c>
      <c r="I4" s="30" t="s">
        <v>148</v>
      </c>
      <c r="J4" s="44"/>
    </row>
    <row r="5" ht="24.4" customHeight="1" spans="1:10">
      <c r="A5" s="37"/>
      <c r="B5" s="7" t="s">
        <v>80</v>
      </c>
      <c r="C5" s="7"/>
      <c r="D5" s="7"/>
      <c r="E5" s="7" t="s">
        <v>70</v>
      </c>
      <c r="F5" s="7" t="s">
        <v>71</v>
      </c>
      <c r="G5" s="7"/>
      <c r="H5" s="30"/>
      <c r="I5" s="30"/>
      <c r="J5" s="44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72</v>
      </c>
      <c r="G7" s="31">
        <f>G8</f>
        <v>483.67</v>
      </c>
      <c r="H7" s="31">
        <f>H8</f>
        <v>457.22</v>
      </c>
      <c r="I7" s="31">
        <f>I8</f>
        <v>26.45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483.67</v>
      </c>
      <c r="H8" s="16">
        <f>H9</f>
        <v>457.22</v>
      </c>
      <c r="I8" s="16">
        <f>I9</f>
        <v>26.45</v>
      </c>
      <c r="J8" s="24"/>
    </row>
    <row r="9" ht="22.8" customHeight="1" spans="1:10">
      <c r="A9" s="8"/>
      <c r="B9" s="13"/>
      <c r="C9" s="13"/>
      <c r="D9" s="13"/>
      <c r="E9" s="13">
        <v>102001</v>
      </c>
      <c r="F9" s="13" t="s">
        <v>187</v>
      </c>
      <c r="G9" s="16">
        <f>SUM(G10:G14)</f>
        <v>483.67</v>
      </c>
      <c r="H9" s="16">
        <f>SUM(H10:H14)</f>
        <v>457.22</v>
      </c>
      <c r="I9" s="16">
        <f>SUM(I10:I14)</f>
        <v>26.45</v>
      </c>
      <c r="J9" s="24"/>
    </row>
    <row r="10" ht="22.8" customHeight="1" spans="1:10">
      <c r="A10" s="8"/>
      <c r="B10" s="13" t="s">
        <v>84</v>
      </c>
      <c r="C10" s="47" t="s">
        <v>85</v>
      </c>
      <c r="D10" s="13" t="s">
        <v>86</v>
      </c>
      <c r="E10" s="13">
        <v>102001</v>
      </c>
      <c r="F10" s="13" t="s">
        <v>88</v>
      </c>
      <c r="G10" s="16">
        <f>H10+I10</f>
        <v>370.64</v>
      </c>
      <c r="H10" s="18">
        <v>352.58</v>
      </c>
      <c r="I10" s="18">
        <v>18.06</v>
      </c>
      <c r="J10" s="25"/>
    </row>
    <row r="11" ht="22.8" customHeight="1" spans="1:10">
      <c r="A11" s="8"/>
      <c r="B11" s="13" t="s">
        <v>84</v>
      </c>
      <c r="C11" s="13">
        <v>2</v>
      </c>
      <c r="D11" s="13" t="s">
        <v>85</v>
      </c>
      <c r="E11" s="13">
        <v>102001</v>
      </c>
      <c r="F11" s="13" t="s">
        <v>89</v>
      </c>
      <c r="G11" s="16">
        <f>H11+I11</f>
        <v>6.9</v>
      </c>
      <c r="H11" s="18">
        <v>6.9</v>
      </c>
      <c r="I11" s="18"/>
      <c r="J11" s="25"/>
    </row>
    <row r="12" ht="22.8" customHeight="1" spans="1:10">
      <c r="A12" s="8"/>
      <c r="B12" s="13" t="s">
        <v>90</v>
      </c>
      <c r="C12" s="13" t="s">
        <v>91</v>
      </c>
      <c r="D12" s="13" t="s">
        <v>91</v>
      </c>
      <c r="E12" s="13">
        <v>102001</v>
      </c>
      <c r="F12" s="13" t="s">
        <v>92</v>
      </c>
      <c r="G12" s="16">
        <f>H12+I12</f>
        <v>49.44</v>
      </c>
      <c r="H12" s="18">
        <v>43.44</v>
      </c>
      <c r="I12" s="18">
        <v>6</v>
      </c>
      <c r="J12" s="25"/>
    </row>
    <row r="13" ht="22.8" customHeight="1" spans="1:10">
      <c r="A13" s="8"/>
      <c r="B13" s="13" t="s">
        <v>93</v>
      </c>
      <c r="C13" s="13" t="s">
        <v>94</v>
      </c>
      <c r="D13" s="13" t="s">
        <v>86</v>
      </c>
      <c r="E13" s="13">
        <v>102001</v>
      </c>
      <c r="F13" s="13" t="s">
        <v>95</v>
      </c>
      <c r="G13" s="16">
        <f>H13+I13</f>
        <v>24.11</v>
      </c>
      <c r="H13" s="18">
        <v>21.72</v>
      </c>
      <c r="I13" s="18">
        <v>2.39</v>
      </c>
      <c r="J13" s="25"/>
    </row>
    <row r="14" ht="22.8" customHeight="1" spans="1:10">
      <c r="A14" s="8"/>
      <c r="B14" s="13" t="s">
        <v>96</v>
      </c>
      <c r="C14" s="13" t="s">
        <v>85</v>
      </c>
      <c r="D14" s="13" t="s">
        <v>86</v>
      </c>
      <c r="E14" s="13">
        <v>102001</v>
      </c>
      <c r="F14" s="13" t="s">
        <v>97</v>
      </c>
      <c r="G14" s="16">
        <f>H14+I14</f>
        <v>32.58</v>
      </c>
      <c r="H14" s="18">
        <v>32.58</v>
      </c>
      <c r="I14" s="18"/>
      <c r="J14" s="25"/>
    </row>
    <row r="15" ht="9.75" customHeight="1" spans="1:10">
      <c r="A15" s="19"/>
      <c r="B15" s="20"/>
      <c r="C15" s="20"/>
      <c r="D15" s="20"/>
      <c r="E15" s="20"/>
      <c r="F15" s="19"/>
      <c r="G15" s="19"/>
      <c r="H15" s="19"/>
      <c r="I15" s="19"/>
      <c r="J15" s="48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6" topLeftCell="A7" activePane="bottomLeft" state="frozen"/>
      <selection/>
      <selection pane="bottomLeft" activeCell="J20" sqref="J20"/>
    </sheetView>
  </sheetViews>
  <sheetFormatPr defaultColWidth="10" defaultRowHeight="13.5"/>
  <cols>
    <col min="1" max="1" width="1.53333333333333" customWidth="1"/>
    <col min="2" max="3" width="6.15" customWidth="1"/>
    <col min="4" max="4" width="10.125" customWidth="1"/>
    <col min="5" max="5" width="43.5" customWidth="1"/>
    <col min="6" max="6" width="8.625" customWidth="1"/>
    <col min="7" max="7" width="10.125" customWidth="1"/>
    <col min="8" max="8" width="12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4" t="s">
        <v>188</v>
      </c>
      <c r="I1" s="44"/>
    </row>
    <row r="2" ht="22.8" customHeight="1" spans="1:9">
      <c r="A2" s="1"/>
      <c r="B2" s="3" t="s">
        <v>189</v>
      </c>
      <c r="C2" s="3"/>
      <c r="D2" s="3"/>
      <c r="E2" s="3"/>
      <c r="F2" s="3"/>
      <c r="G2" s="3"/>
      <c r="H2" s="3"/>
      <c r="I2" s="44"/>
    </row>
    <row r="3" ht="19.55" customHeight="1" spans="1:9">
      <c r="A3" s="4"/>
      <c r="B3" s="5" t="s">
        <v>58</v>
      </c>
      <c r="C3" s="5"/>
      <c r="D3" s="5"/>
      <c r="E3" s="5"/>
      <c r="G3" s="4"/>
      <c r="H3" s="35" t="s">
        <v>5</v>
      </c>
      <c r="I3" s="44"/>
    </row>
    <row r="4" ht="24.4" customHeight="1" spans="1:9">
      <c r="A4" s="6"/>
      <c r="B4" s="36" t="s">
        <v>8</v>
      </c>
      <c r="C4" s="36"/>
      <c r="D4" s="36"/>
      <c r="E4" s="36"/>
      <c r="F4" s="36" t="s">
        <v>76</v>
      </c>
      <c r="G4" s="36"/>
      <c r="H4" s="36"/>
      <c r="I4" s="44"/>
    </row>
    <row r="5" ht="24.4" customHeight="1" spans="1:9">
      <c r="A5" s="6"/>
      <c r="B5" s="36" t="s">
        <v>80</v>
      </c>
      <c r="C5" s="36"/>
      <c r="D5" s="36" t="s">
        <v>70</v>
      </c>
      <c r="E5" s="36" t="s">
        <v>71</v>
      </c>
      <c r="F5" s="36" t="s">
        <v>59</v>
      </c>
      <c r="G5" s="36" t="s">
        <v>190</v>
      </c>
      <c r="H5" s="36" t="s">
        <v>191</v>
      </c>
      <c r="I5" s="44"/>
    </row>
    <row r="6" ht="24.4" customHeight="1" spans="1:9">
      <c r="A6" s="37"/>
      <c r="B6" s="36" t="s">
        <v>81</v>
      </c>
      <c r="C6" s="36" t="s">
        <v>82</v>
      </c>
      <c r="D6" s="36"/>
      <c r="E6" s="36"/>
      <c r="F6" s="36"/>
      <c r="G6" s="36"/>
      <c r="H6" s="36"/>
      <c r="I6" s="44"/>
    </row>
    <row r="7" ht="22.8" customHeight="1" spans="1:9">
      <c r="A7" s="6"/>
      <c r="B7" s="38"/>
      <c r="C7" s="38"/>
      <c r="D7" s="38"/>
      <c r="E7" s="10" t="s">
        <v>72</v>
      </c>
      <c r="F7" s="39">
        <f>F8</f>
        <v>476.77</v>
      </c>
      <c r="G7" s="39">
        <f>G8</f>
        <v>433.27</v>
      </c>
      <c r="H7" s="39">
        <f>H8</f>
        <v>43.5</v>
      </c>
      <c r="I7" s="44"/>
    </row>
    <row r="8" ht="22.8" customHeight="1" spans="1:9">
      <c r="A8" s="6"/>
      <c r="B8" s="40" t="s">
        <v>22</v>
      </c>
      <c r="C8" s="40" t="s">
        <v>22</v>
      </c>
      <c r="D8" s="13">
        <v>102001</v>
      </c>
      <c r="E8" s="13" t="s">
        <v>187</v>
      </c>
      <c r="F8" s="41">
        <f>F9</f>
        <v>476.77</v>
      </c>
      <c r="G8" s="41">
        <f>G9</f>
        <v>433.27</v>
      </c>
      <c r="H8" s="41">
        <f>H9</f>
        <v>43.5</v>
      </c>
      <c r="I8" s="42"/>
    </row>
    <row r="9" ht="22.8" customHeight="1" spans="1:9">
      <c r="A9" s="6"/>
      <c r="B9" s="40" t="s">
        <v>22</v>
      </c>
      <c r="C9" s="40" t="s">
        <v>22</v>
      </c>
      <c r="D9" s="13">
        <v>102001</v>
      </c>
      <c r="E9" s="13" t="s">
        <v>187</v>
      </c>
      <c r="F9" s="41">
        <f>F10+F22+F30</f>
        <v>476.77</v>
      </c>
      <c r="G9" s="41">
        <f>G10+G22+G30</f>
        <v>433.27</v>
      </c>
      <c r="H9" s="41">
        <f>H10+H22+H30</f>
        <v>43.5</v>
      </c>
      <c r="I9" s="44"/>
    </row>
    <row r="10" ht="22.8" customHeight="1" spans="1:9">
      <c r="A10" s="6"/>
      <c r="B10" s="40" t="s">
        <v>22</v>
      </c>
      <c r="C10" s="40" t="s">
        <v>22</v>
      </c>
      <c r="D10" s="33"/>
      <c r="E10" s="33" t="s">
        <v>192</v>
      </c>
      <c r="F10" s="41">
        <f t="shared" ref="F10:F24" si="0">G10+H10</f>
        <v>397.21</v>
      </c>
      <c r="G10" s="41">
        <f>SUM(G11:G13,G15:G18,G21)</f>
        <v>397.21</v>
      </c>
      <c r="H10" s="41">
        <f>SUM(H11:H13,H15:H18,H21)</f>
        <v>0</v>
      </c>
      <c r="I10" s="44"/>
    </row>
    <row r="11" ht="22.8" customHeight="1" spans="1:9">
      <c r="A11" s="6"/>
      <c r="B11" s="40" t="s">
        <v>158</v>
      </c>
      <c r="C11" s="40" t="s">
        <v>193</v>
      </c>
      <c r="D11" s="33"/>
      <c r="E11" s="33" t="s">
        <v>194</v>
      </c>
      <c r="F11" s="41">
        <f t="shared" si="0"/>
        <v>157.5</v>
      </c>
      <c r="G11" s="42">
        <v>157.5</v>
      </c>
      <c r="H11" s="42"/>
      <c r="I11" s="44"/>
    </row>
    <row r="12" ht="22.8" customHeight="1" spans="2:9">
      <c r="B12" s="40" t="s">
        <v>158</v>
      </c>
      <c r="C12" s="40" t="s">
        <v>195</v>
      </c>
      <c r="D12" s="33"/>
      <c r="E12" s="33" t="s">
        <v>196</v>
      </c>
      <c r="F12" s="41">
        <f t="shared" si="0"/>
        <v>95.13</v>
      </c>
      <c r="G12" s="42">
        <v>95.13</v>
      </c>
      <c r="H12" s="42"/>
      <c r="I12" s="44"/>
    </row>
    <row r="13" ht="22.8" customHeight="1" spans="2:9">
      <c r="B13" s="40" t="s">
        <v>158</v>
      </c>
      <c r="C13" s="40" t="s">
        <v>159</v>
      </c>
      <c r="D13" s="33"/>
      <c r="E13" s="33" t="s">
        <v>197</v>
      </c>
      <c r="F13" s="41">
        <f t="shared" si="0"/>
        <v>25.52</v>
      </c>
      <c r="G13" s="41">
        <f>G14</f>
        <v>25.52</v>
      </c>
      <c r="H13" s="41">
        <f>H14</f>
        <v>0</v>
      </c>
      <c r="I13" s="44"/>
    </row>
    <row r="14" ht="22.8" customHeight="1" spans="1:9">
      <c r="A14" s="6"/>
      <c r="B14" s="40" t="s">
        <v>158</v>
      </c>
      <c r="C14" s="40" t="s">
        <v>159</v>
      </c>
      <c r="D14" s="33"/>
      <c r="E14" s="33" t="s">
        <v>198</v>
      </c>
      <c r="F14" s="41">
        <f t="shared" si="0"/>
        <v>25.52</v>
      </c>
      <c r="G14" s="42">
        <v>25.52</v>
      </c>
      <c r="H14" s="42"/>
      <c r="I14" s="44"/>
    </row>
    <row r="15" ht="22.8" customHeight="1" spans="2:9">
      <c r="B15" s="40" t="s">
        <v>158</v>
      </c>
      <c r="C15" s="40" t="s">
        <v>199</v>
      </c>
      <c r="D15" s="33"/>
      <c r="E15" s="33" t="s">
        <v>200</v>
      </c>
      <c r="F15" s="41">
        <f t="shared" si="0"/>
        <v>8.16</v>
      </c>
      <c r="G15" s="42">
        <v>8.16</v>
      </c>
      <c r="H15" s="42"/>
      <c r="I15" s="44"/>
    </row>
    <row r="16" ht="22.8" customHeight="1" spans="2:9">
      <c r="B16" s="40" t="s">
        <v>158</v>
      </c>
      <c r="C16" s="40" t="s">
        <v>201</v>
      </c>
      <c r="D16" s="33"/>
      <c r="E16" s="33" t="s">
        <v>202</v>
      </c>
      <c r="F16" s="41">
        <f t="shared" si="0"/>
        <v>49.44</v>
      </c>
      <c r="G16" s="42">
        <v>49.44</v>
      </c>
      <c r="H16" s="42"/>
      <c r="I16" s="44"/>
    </row>
    <row r="17" ht="22.8" customHeight="1" spans="2:9">
      <c r="B17" s="40" t="s">
        <v>158</v>
      </c>
      <c r="C17" s="40" t="s">
        <v>203</v>
      </c>
      <c r="D17" s="33"/>
      <c r="E17" s="33" t="s">
        <v>204</v>
      </c>
      <c r="F17" s="41">
        <f t="shared" si="0"/>
        <v>24.11</v>
      </c>
      <c r="G17" s="42">
        <v>24.11</v>
      </c>
      <c r="H17" s="42"/>
      <c r="I17" s="44"/>
    </row>
    <row r="18" ht="22.8" customHeight="1" spans="2:9">
      <c r="B18" s="40" t="s">
        <v>158</v>
      </c>
      <c r="C18" s="40" t="s">
        <v>165</v>
      </c>
      <c r="D18" s="33"/>
      <c r="E18" s="33" t="s">
        <v>205</v>
      </c>
      <c r="F18" s="41">
        <f t="shared" si="0"/>
        <v>4.77</v>
      </c>
      <c r="G18" s="41">
        <f>SUM(G19:G20)</f>
        <v>4.77</v>
      </c>
      <c r="H18" s="41">
        <f>SUM(H19:H20)</f>
        <v>0</v>
      </c>
      <c r="I18" s="44"/>
    </row>
    <row r="19" ht="22.8" customHeight="1" spans="1:9">
      <c r="A19" s="6"/>
      <c r="B19" s="40" t="s">
        <v>158</v>
      </c>
      <c r="C19" s="40" t="s">
        <v>165</v>
      </c>
      <c r="D19" s="33"/>
      <c r="E19" s="33" t="s">
        <v>206</v>
      </c>
      <c r="F19" s="41">
        <f t="shared" si="0"/>
        <v>0.13</v>
      </c>
      <c r="G19" s="42">
        <v>0.13</v>
      </c>
      <c r="H19" s="42"/>
      <c r="I19" s="44"/>
    </row>
    <row r="20" ht="22.8" customHeight="1" spans="1:9">
      <c r="A20" s="6"/>
      <c r="B20" s="40" t="s">
        <v>158</v>
      </c>
      <c r="C20" s="40" t="s">
        <v>165</v>
      </c>
      <c r="D20" s="33"/>
      <c r="E20" s="33" t="s">
        <v>207</v>
      </c>
      <c r="F20" s="41">
        <f t="shared" si="0"/>
        <v>4.64</v>
      </c>
      <c r="G20" s="42">
        <v>4.64</v>
      </c>
      <c r="H20" s="42"/>
      <c r="I20" s="44"/>
    </row>
    <row r="21" ht="22.8" customHeight="1" spans="2:9">
      <c r="B21" s="40" t="s">
        <v>158</v>
      </c>
      <c r="C21" s="40" t="s">
        <v>208</v>
      </c>
      <c r="D21" s="33"/>
      <c r="E21" s="33" t="s">
        <v>209</v>
      </c>
      <c r="F21" s="41">
        <f t="shared" si="0"/>
        <v>32.58</v>
      </c>
      <c r="G21" s="42">
        <v>32.58</v>
      </c>
      <c r="H21" s="42"/>
      <c r="I21" s="44"/>
    </row>
    <row r="22" ht="22.8" customHeight="1" spans="2:9">
      <c r="B22" s="40" t="s">
        <v>22</v>
      </c>
      <c r="C22" s="40" t="s">
        <v>22</v>
      </c>
      <c r="D22" s="33"/>
      <c r="E22" s="33" t="s">
        <v>210</v>
      </c>
      <c r="F22" s="41">
        <f t="shared" si="0"/>
        <v>78.53</v>
      </c>
      <c r="G22" s="41">
        <f>SUM(G23:G28)</f>
        <v>35.03</v>
      </c>
      <c r="H22" s="41">
        <f>SUM(H23:H28)</f>
        <v>43.5</v>
      </c>
      <c r="I22" s="44"/>
    </row>
    <row r="23" ht="22.8" customHeight="1" spans="1:9">
      <c r="A23" s="6"/>
      <c r="B23" s="40" t="s">
        <v>176</v>
      </c>
      <c r="C23" s="40" t="s">
        <v>193</v>
      </c>
      <c r="D23" s="33"/>
      <c r="E23" s="33" t="s">
        <v>211</v>
      </c>
      <c r="F23" s="41">
        <f t="shared" si="0"/>
        <v>14.2</v>
      </c>
      <c r="G23" s="42"/>
      <c r="H23" s="42">
        <v>14.2</v>
      </c>
      <c r="I23" s="44"/>
    </row>
    <row r="24" ht="22.8" customHeight="1" spans="2:9">
      <c r="B24" s="40" t="s">
        <v>176</v>
      </c>
      <c r="C24" s="40" t="s">
        <v>212</v>
      </c>
      <c r="D24" s="33"/>
      <c r="E24" s="33" t="s">
        <v>213</v>
      </c>
      <c r="F24" s="41">
        <f t="shared" si="0"/>
        <v>15</v>
      </c>
      <c r="G24" s="42"/>
      <c r="H24" s="42">
        <v>15</v>
      </c>
      <c r="I24" s="44"/>
    </row>
    <row r="25" ht="22.8" customHeight="1" spans="2:9">
      <c r="B25" s="40" t="s">
        <v>176</v>
      </c>
      <c r="C25" s="40" t="s">
        <v>214</v>
      </c>
      <c r="D25" s="33"/>
      <c r="E25" s="33" t="s">
        <v>215</v>
      </c>
      <c r="F25" s="41">
        <f t="shared" ref="F25:F35" si="1">G25+H25</f>
        <v>14.3</v>
      </c>
      <c r="G25" s="42"/>
      <c r="H25" s="42">
        <v>14.3</v>
      </c>
      <c r="I25" s="44"/>
    </row>
    <row r="26" ht="22.8" customHeight="1" spans="2:9">
      <c r="B26" s="40" t="s">
        <v>176</v>
      </c>
      <c r="C26" s="40" t="s">
        <v>216</v>
      </c>
      <c r="D26" s="33"/>
      <c r="E26" s="33" t="s">
        <v>217</v>
      </c>
      <c r="F26" s="41">
        <f t="shared" si="1"/>
        <v>2.17</v>
      </c>
      <c r="G26" s="42">
        <v>2.17</v>
      </c>
      <c r="H26" s="42"/>
      <c r="I26" s="44"/>
    </row>
    <row r="27" ht="22.8" customHeight="1" spans="2:9">
      <c r="B27" s="40" t="s">
        <v>176</v>
      </c>
      <c r="C27" s="40" t="s">
        <v>218</v>
      </c>
      <c r="D27" s="33"/>
      <c r="E27" s="33" t="s">
        <v>219</v>
      </c>
      <c r="F27" s="41">
        <f t="shared" si="1"/>
        <v>2.71</v>
      </c>
      <c r="G27" s="42">
        <v>2.71</v>
      </c>
      <c r="H27" s="42"/>
      <c r="I27" s="44"/>
    </row>
    <row r="28" ht="22.8" customHeight="1" spans="2:9">
      <c r="B28" s="40" t="s">
        <v>176</v>
      </c>
      <c r="C28" s="40" t="s">
        <v>177</v>
      </c>
      <c r="D28" s="33"/>
      <c r="E28" s="33" t="s">
        <v>220</v>
      </c>
      <c r="F28" s="41">
        <f t="shared" si="1"/>
        <v>30.15</v>
      </c>
      <c r="G28" s="41">
        <f>SUM(G29)</f>
        <v>30.15</v>
      </c>
      <c r="H28" s="41">
        <f>SUM(H29)</f>
        <v>0</v>
      </c>
      <c r="I28" s="44"/>
    </row>
    <row r="29" ht="22.8" customHeight="1" spans="1:9">
      <c r="A29" s="6"/>
      <c r="B29" s="40" t="s">
        <v>176</v>
      </c>
      <c r="C29" s="40" t="s">
        <v>177</v>
      </c>
      <c r="D29" s="33"/>
      <c r="E29" s="33" t="s">
        <v>221</v>
      </c>
      <c r="F29" s="41">
        <f t="shared" si="1"/>
        <v>30.15</v>
      </c>
      <c r="G29" s="41">
        <v>30.15</v>
      </c>
      <c r="H29" s="42"/>
      <c r="I29" s="44"/>
    </row>
    <row r="30" ht="22.8" customHeight="1" spans="2:9">
      <c r="B30" s="40" t="s">
        <v>22</v>
      </c>
      <c r="C30" s="40" t="s">
        <v>22</v>
      </c>
      <c r="D30" s="33"/>
      <c r="E30" s="33" t="s">
        <v>222</v>
      </c>
      <c r="F30" s="41">
        <f t="shared" si="1"/>
        <v>1.03</v>
      </c>
      <c r="G30" s="41">
        <f>SUM(G31:G31,G33)</f>
        <v>1.03</v>
      </c>
      <c r="H30" s="41">
        <f>SUM(H31:H31,H33)</f>
        <v>0</v>
      </c>
      <c r="I30" s="44"/>
    </row>
    <row r="31" ht="22.8" customHeight="1" spans="2:9">
      <c r="B31" s="40" t="s">
        <v>181</v>
      </c>
      <c r="C31" s="40" t="s">
        <v>182</v>
      </c>
      <c r="D31" s="33"/>
      <c r="E31" s="33" t="s">
        <v>223</v>
      </c>
      <c r="F31" s="41">
        <f t="shared" si="1"/>
        <v>1.01</v>
      </c>
      <c r="G31" s="41">
        <f>SUM(G32:G32)</f>
        <v>1.01</v>
      </c>
      <c r="H31" s="41">
        <f>SUM(H32:H32)</f>
        <v>0</v>
      </c>
      <c r="I31" s="44"/>
    </row>
    <row r="32" ht="22.8" customHeight="1" spans="1:9">
      <c r="A32" s="6"/>
      <c r="B32" s="40" t="s">
        <v>181</v>
      </c>
      <c r="C32" s="40" t="s">
        <v>182</v>
      </c>
      <c r="D32" s="33"/>
      <c r="E32" s="33" t="s">
        <v>224</v>
      </c>
      <c r="F32" s="41">
        <f t="shared" si="1"/>
        <v>1.01</v>
      </c>
      <c r="G32" s="42">
        <v>1.01</v>
      </c>
      <c r="H32" s="42"/>
      <c r="I32" s="44"/>
    </row>
    <row r="33" ht="22.8" customHeight="1" spans="2:9">
      <c r="B33" s="40" t="s">
        <v>181</v>
      </c>
      <c r="C33" s="40" t="s">
        <v>225</v>
      </c>
      <c r="D33" s="33"/>
      <c r="E33" s="33" t="s">
        <v>226</v>
      </c>
      <c r="F33" s="41">
        <f t="shared" si="1"/>
        <v>0.02</v>
      </c>
      <c r="G33" s="42">
        <v>0.02</v>
      </c>
      <c r="H33" s="42"/>
      <c r="I33" s="44"/>
    </row>
    <row r="34" ht="9.75" customHeight="1" spans="1:9">
      <c r="A34" s="19"/>
      <c r="B34" s="19"/>
      <c r="C34" s="19"/>
      <c r="D34" s="43"/>
      <c r="E34" s="19"/>
      <c r="F34" s="19"/>
      <c r="G34" s="19"/>
      <c r="H34" s="19"/>
      <c r="I34" s="45"/>
    </row>
  </sheetData>
  <mergeCells count="12">
    <mergeCell ref="B1:C1"/>
    <mergeCell ref="B2:H2"/>
    <mergeCell ref="B3:E3"/>
    <mergeCell ref="B4:E4"/>
    <mergeCell ref="F4:H4"/>
    <mergeCell ref="B5:C5"/>
    <mergeCell ref="A19:A20"/>
    <mergeCell ref="D5:D6"/>
    <mergeCell ref="E5:E6"/>
    <mergeCell ref="F5:F6"/>
    <mergeCell ref="G5:G6"/>
    <mergeCell ref="H5:H6"/>
  </mergeCells>
  <pageMargins left="0.161111111111111" right="0.161111111111111" top="0.0743055555555556" bottom="0.0743055555555556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5" topLeftCell="A6" activePane="bottomLeft" state="frozen"/>
      <selection/>
      <selection pane="bottomLeft" activeCell="G8" sqref="G8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227</v>
      </c>
      <c r="H1" s="6"/>
    </row>
    <row r="2" ht="22.8" customHeight="1" spans="1:8">
      <c r="A2" s="1"/>
      <c r="B2" s="3" t="s">
        <v>228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58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80</v>
      </c>
      <c r="C4" s="7"/>
      <c r="D4" s="7"/>
      <c r="E4" s="7" t="s">
        <v>70</v>
      </c>
      <c r="F4" s="7" t="s">
        <v>71</v>
      </c>
      <c r="G4" s="7" t="s">
        <v>229</v>
      </c>
      <c r="H4" s="24"/>
    </row>
    <row r="5" ht="24.4" customHeight="1" spans="1:8">
      <c r="A5" s="8"/>
      <c r="B5" s="7" t="s">
        <v>81</v>
      </c>
      <c r="C5" s="7" t="s">
        <v>82</v>
      </c>
      <c r="D5" s="7" t="s">
        <v>83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72</v>
      </c>
      <c r="G6" s="31">
        <f>G7</f>
        <v>6.9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f>G8</f>
        <v>6.9</v>
      </c>
      <c r="H7" s="24"/>
    </row>
    <row r="8" ht="22.8" customHeight="1" spans="1:8">
      <c r="A8" s="8"/>
      <c r="B8" s="13"/>
      <c r="C8" s="13"/>
      <c r="D8" s="13"/>
      <c r="E8" s="13"/>
      <c r="F8" s="33" t="s">
        <v>73</v>
      </c>
      <c r="G8" s="16">
        <f>G9+G11+G13+G18</f>
        <v>6.9</v>
      </c>
      <c r="H8" s="24"/>
    </row>
    <row r="9" ht="22.8" customHeight="1" spans="1:8">
      <c r="A9" s="8"/>
      <c r="B9" s="13" t="s">
        <v>84</v>
      </c>
      <c r="C9" s="13" t="s">
        <v>85</v>
      </c>
      <c r="D9" s="13" t="s">
        <v>85</v>
      </c>
      <c r="E9" s="13">
        <v>102001</v>
      </c>
      <c r="F9" s="13" t="s">
        <v>230</v>
      </c>
      <c r="G9" s="16">
        <v>6.9</v>
      </c>
      <c r="H9" s="25"/>
    </row>
    <row r="10" ht="22.8" customHeight="1" spans="1:8">
      <c r="A10" s="8"/>
      <c r="B10" s="13"/>
      <c r="C10" s="13"/>
      <c r="D10" s="13"/>
      <c r="E10" s="13"/>
      <c r="F10" s="13"/>
      <c r="G10" s="18"/>
      <c r="H10" s="25"/>
    </row>
    <row r="11" ht="22.8" customHeight="1" spans="2:8">
      <c r="B11" s="13"/>
      <c r="C11" s="13"/>
      <c r="D11" s="13"/>
      <c r="E11" s="13"/>
      <c r="F11" s="13"/>
      <c r="G11" s="16"/>
      <c r="H11" s="25"/>
    </row>
    <row r="12" ht="22.8" customHeight="1" spans="1:8">
      <c r="A12" s="8"/>
      <c r="B12" s="13"/>
      <c r="C12" s="13"/>
      <c r="D12" s="13"/>
      <c r="E12" s="13"/>
      <c r="F12" s="13"/>
      <c r="G12" s="18"/>
      <c r="H12" s="25"/>
    </row>
    <row r="13" ht="22.8" customHeight="1" spans="2:8">
      <c r="B13" s="13"/>
      <c r="C13" s="13"/>
      <c r="D13" s="13"/>
      <c r="E13" s="13"/>
      <c r="F13" s="13"/>
      <c r="G13" s="16"/>
      <c r="H13" s="25"/>
    </row>
    <row r="14" ht="22.8" customHeight="1" spans="1:8">
      <c r="A14" s="8"/>
      <c r="B14" s="13"/>
      <c r="C14" s="13"/>
      <c r="D14" s="13"/>
      <c r="E14" s="13"/>
      <c r="F14" s="13"/>
      <c r="G14" s="18"/>
      <c r="H14" s="25"/>
    </row>
    <row r="15" ht="22.8" customHeight="1" spans="1:8">
      <c r="A15" s="8"/>
      <c r="B15" s="13"/>
      <c r="C15" s="13"/>
      <c r="D15" s="13"/>
      <c r="E15" s="13"/>
      <c r="F15" s="13"/>
      <c r="G15" s="18"/>
      <c r="H15" s="25"/>
    </row>
    <row r="16" ht="22.8" customHeight="1" spans="1:8">
      <c r="A16" s="8"/>
      <c r="B16" s="13"/>
      <c r="C16" s="13"/>
      <c r="D16" s="13"/>
      <c r="E16" s="13"/>
      <c r="F16" s="13"/>
      <c r="G16" s="18"/>
      <c r="H16" s="25"/>
    </row>
    <row r="17" ht="22.8" customHeight="1" spans="1:8">
      <c r="A17" s="8"/>
      <c r="B17" s="13"/>
      <c r="C17" s="13"/>
      <c r="D17" s="13"/>
      <c r="E17" s="13"/>
      <c r="F17" s="13"/>
      <c r="G17" s="18"/>
      <c r="H17" s="25"/>
    </row>
    <row r="18" ht="22.8" customHeight="1" spans="2:8">
      <c r="B18" s="13"/>
      <c r="C18" s="13"/>
      <c r="D18" s="13"/>
      <c r="E18" s="13"/>
      <c r="F18" s="13"/>
      <c r="G18" s="16"/>
      <c r="H18" s="25"/>
    </row>
    <row r="19" ht="22.8" customHeight="1" spans="1:8">
      <c r="A19" s="8"/>
      <c r="B19" s="13"/>
      <c r="C19" s="13"/>
      <c r="D19" s="13"/>
      <c r="E19" s="13"/>
      <c r="F19" s="13"/>
      <c r="G19" s="18"/>
      <c r="H19" s="25"/>
    </row>
    <row r="20" ht="9.75" customHeight="1" spans="1:8">
      <c r="A20" s="19"/>
      <c r="B20" s="20"/>
      <c r="C20" s="20"/>
      <c r="D20" s="20"/>
      <c r="E20" s="20"/>
      <c r="F20" s="19"/>
      <c r="G20" s="19"/>
      <c r="H20" s="27"/>
    </row>
  </sheetData>
  <mergeCells count="8">
    <mergeCell ref="B1:D1"/>
    <mergeCell ref="B2:G2"/>
    <mergeCell ref="B3:F3"/>
    <mergeCell ref="B4:D4"/>
    <mergeCell ref="A14:A17"/>
    <mergeCell ref="E4:E5"/>
    <mergeCell ref="F4:F5"/>
    <mergeCell ref="G4:G5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4" width="16.4083333333333" customWidth="1"/>
    <col min="5" max="5" width="10.625" customWidth="1"/>
    <col min="6" max="6" width="10.5" customWidth="1"/>
    <col min="7" max="7" width="9.5" customWidth="1"/>
    <col min="8" max="8" width="10.875" customWidth="1"/>
    <col min="9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231</v>
      </c>
      <c r="J1" s="6"/>
    </row>
    <row r="2" ht="22.8" customHeight="1" spans="1:10">
      <c r="A2" s="1"/>
      <c r="B2" s="3" t="s">
        <v>232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58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233</v>
      </c>
      <c r="C4" s="7" t="s">
        <v>71</v>
      </c>
      <c r="D4" s="7" t="s">
        <v>234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59</v>
      </c>
      <c r="E5" s="30" t="s">
        <v>235</v>
      </c>
      <c r="F5" s="7" t="s">
        <v>236</v>
      </c>
      <c r="G5" s="7"/>
      <c r="H5" s="7"/>
      <c r="I5" s="7" t="s">
        <v>237</v>
      </c>
      <c r="J5" s="24"/>
    </row>
    <row r="6" ht="24.4" customHeight="1" spans="1:10">
      <c r="A6" s="8"/>
      <c r="B6" s="7"/>
      <c r="C6" s="7"/>
      <c r="D6" s="7"/>
      <c r="E6" s="30"/>
      <c r="F6" s="7" t="s">
        <v>153</v>
      </c>
      <c r="G6" s="30" t="s">
        <v>238</v>
      </c>
      <c r="H6" s="30" t="s">
        <v>239</v>
      </c>
      <c r="I6" s="7"/>
      <c r="J6" s="25"/>
    </row>
    <row r="7" ht="22.8" customHeight="1" spans="1:10">
      <c r="A7" s="9"/>
      <c r="B7" s="10"/>
      <c r="C7" s="10" t="s">
        <v>72</v>
      </c>
      <c r="D7" s="31">
        <f t="shared" ref="D7:I7" si="0">D8</f>
        <v>14.3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14.3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14.3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14.3</v>
      </c>
      <c r="J8" s="24"/>
    </row>
    <row r="9" ht="22.8" customHeight="1" spans="1:10">
      <c r="A9" s="8"/>
      <c r="B9" s="13" t="s">
        <v>87</v>
      </c>
      <c r="C9" s="13" t="s">
        <v>240</v>
      </c>
      <c r="D9" s="16">
        <f>E9+F9+I9</f>
        <v>14.3</v>
      </c>
      <c r="E9" s="18"/>
      <c r="F9" s="18">
        <f>G9+H9</f>
        <v>0</v>
      </c>
      <c r="G9" s="18"/>
      <c r="H9" s="18"/>
      <c r="I9" s="18">
        <v>14.3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9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241</v>
      </c>
      <c r="J1" s="6"/>
    </row>
    <row r="2" ht="22.8" customHeight="1" spans="1:10">
      <c r="A2" s="1"/>
      <c r="B2" s="3" t="s">
        <v>242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58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243</v>
      </c>
      <c r="H4" s="7"/>
      <c r="I4" s="7"/>
      <c r="J4" s="24"/>
    </row>
    <row r="5" ht="24.4" customHeight="1" spans="1:10">
      <c r="A5" s="8"/>
      <c r="B5" s="7" t="s">
        <v>80</v>
      </c>
      <c r="C5" s="7"/>
      <c r="D5" s="7"/>
      <c r="E5" s="7" t="s">
        <v>70</v>
      </c>
      <c r="F5" s="7" t="s">
        <v>71</v>
      </c>
      <c r="G5" s="7" t="s">
        <v>59</v>
      </c>
      <c r="H5" s="7" t="s">
        <v>76</v>
      </c>
      <c r="I5" s="7" t="s">
        <v>77</v>
      </c>
      <c r="J5" s="24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72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122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3333333333333" customWidth="1"/>
    <col min="2" max="2" width="8.75" customWidth="1"/>
    <col min="3" max="3" width="22.25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244</v>
      </c>
      <c r="J1" s="6"/>
    </row>
    <row r="2" ht="22.8" customHeight="1" spans="1:10">
      <c r="A2" s="1"/>
      <c r="B2" s="3" t="s">
        <v>245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58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233</v>
      </c>
      <c r="C4" s="7" t="s">
        <v>71</v>
      </c>
      <c r="D4" s="7" t="s">
        <v>234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59</v>
      </c>
      <c r="E5" s="30" t="s">
        <v>235</v>
      </c>
      <c r="F5" s="7" t="s">
        <v>236</v>
      </c>
      <c r="G5" s="7"/>
      <c r="H5" s="7"/>
      <c r="I5" s="7" t="s">
        <v>237</v>
      </c>
      <c r="J5" s="24"/>
    </row>
    <row r="6" ht="24.4" customHeight="1" spans="1:10">
      <c r="A6" s="8"/>
      <c r="B6" s="7"/>
      <c r="C6" s="7"/>
      <c r="D6" s="7"/>
      <c r="E6" s="30"/>
      <c r="F6" s="7" t="s">
        <v>153</v>
      </c>
      <c r="G6" s="7" t="s">
        <v>238</v>
      </c>
      <c r="H6" s="7" t="s">
        <v>239</v>
      </c>
      <c r="I6" s="7"/>
      <c r="J6" s="25"/>
    </row>
    <row r="7" ht="22.8" customHeight="1" spans="1:10">
      <c r="A7" s="9"/>
      <c r="B7" s="10"/>
      <c r="C7" s="10" t="s">
        <v>72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122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246</v>
      </c>
      <c r="J1" s="6"/>
    </row>
    <row r="2" ht="22.8" customHeight="1" spans="1:10">
      <c r="A2" s="1"/>
      <c r="B2" s="3" t="s">
        <v>247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58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248</v>
      </c>
      <c r="H4" s="7"/>
      <c r="I4" s="7"/>
      <c r="J4" s="24"/>
    </row>
    <row r="5" ht="24.4" customHeight="1" spans="1:10">
      <c r="A5" s="8"/>
      <c r="B5" s="7" t="s">
        <v>80</v>
      </c>
      <c r="C5" s="7"/>
      <c r="D5" s="7"/>
      <c r="E5" s="7" t="s">
        <v>70</v>
      </c>
      <c r="F5" s="7" t="s">
        <v>71</v>
      </c>
      <c r="G5" s="7" t="s">
        <v>59</v>
      </c>
      <c r="H5" s="7" t="s">
        <v>76</v>
      </c>
      <c r="I5" s="7" t="s">
        <v>77</v>
      </c>
      <c r="J5" s="24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72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122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2022-03-09T08:14:00Z</dcterms:created>
  <dcterms:modified xsi:type="dcterms:W3CDTF">2022-03-16T01:02:01Z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2052-11.1.0.11365</vt:lpwstr>
  </property>
</Properties>
</file>