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<sst xmlns="http://schemas.openxmlformats.org/spreadsheetml/2006/main" count="232">
  <si>
    <t>2022年部门预算</t>
  </si>
  <si>
    <t xml:space="preserve">
表1</t>
  </si>
  <si>
    <t xml:space="preserve"> </t>
  </si>
  <si>
    <t>部门收支总表</t>
  </si>
  <si>
    <t>部门：旺苍县乡村振兴局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</si>
  <si>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</si>
  <si>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</si>
  <si>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</si>
  <si>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</si>
  <si>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</si>
  <si>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</si>
  <si>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</si>
  <si>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</si>
  <si>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</si>
  <si>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</si>
  <si>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</si>
  <si>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</si>
  <si>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</si>
  <si>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</si>
  <si>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</si>
  <si>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</si>
  <si>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</si>
  <si>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</si>
  <si>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</si>
  <si>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</si>
  <si>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</si>
  <si>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</si>
  <si>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</si>
  <si>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</si>
  <si>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</si>
  <si>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</si>
  <si>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</si>
  <si>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</si>
  <si>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</si>
  <si>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</si>
  <si>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</si>
  <si>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</si>
  <si>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</si>
  <si>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</si>
  <si>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</si>
  <si>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</si>
  <si>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</si>
  <si>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</si>
  <si>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</si>
  <si>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</si>
  <si>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</si>
  <si>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</si>
  <si>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</si>
  <si>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</si>
  <si>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</si>
  <si>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</si>
  <si>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</si>
  <si>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</si>
  <si>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</si>
  <si>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</si>
  <si>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</si>
  <si>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</si>
  <si>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</si>
  <si>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</si>
  <si>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</si>
  <si>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</si>
  <si>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</si>
  <si>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</si>
  <si>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</si>
  <si>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</si>
  <si>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</si>
  <si>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</si>
  <si>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</si>
  <si>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</si>
  <si>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</si>
  <si>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</si>
  <si>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</si>
  <si>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旺苍县乡村振兴局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</si>
  <si>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</si>
  <si>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</si>
  <si>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</si>
  <si>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</si>
  <si>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</si>
  <si>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</si>
  <si>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</si>
  <si>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</si>
  <si>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</si>
  <si>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</si>
  <si>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</si>
  <si>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</si>
  <si>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 行政运行</t>
  </si>
  <si>
    <t>02</t>
  </si>
  <si>
    <t> 一般行政管理事务</t>
  </si>
  <si>
    <t>208</t>
  </si>
  <si>
    <t> 机关事业单位基本养老保险缴费支出</t>
  </si>
  <si>
    <t>210</t>
  </si>
  <si>
    <t>11</t>
  </si>
  <si>
    <t> 行政单位医疗</t>
  </si>
  <si>
    <t>221</t>
  </si>
  <si>
    <t> 住房公积金</t>
  </si>
  <si>
    <t>213</t>
  </si>
  <si>
    <t>122001</t>
  </si>
  <si>
    <t>中央和省级财政衔接推进乡村振兴资金</t>
  </si>
  <si>
    <t>99</t>
  </si>
  <si>
    <t>2020年县级财政专项扶贫资金（“政担银企户"贷款贴息）</t>
  </si>
  <si>
    <t>04</t>
  </si>
  <si>
    <t>2021中央和省级财政衔接推进乡村振兴资金</t>
  </si>
  <si>
    <t>2020年省市级财政扶贫资金</t>
  </si>
  <si>
    <t>07</t>
  </si>
  <si>
    <t>2021年中省衔接资金（脱贫人口小额信贷贴息）</t>
  </si>
  <si>
    <t>2021年中央财政专项扶贫资金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</si>
  <si>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</si>
  <si>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</si>
  <si>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</si>
  <si>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</si>
  <si>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</si>
  <si>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</si>
  <si>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</si>
  <si>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</si>
  <si>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</si>
  <si>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</si>
  <si>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</si>
  <si>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</si>
  <si>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</si>
  <si>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</si>
  <si>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</si>
  <si>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</si>
  <si>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</si>
  <si>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</si>
  <si>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</si>
  <si>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</si>
  <si>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</si>
  <si>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</si>
  <si>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</si>
  <si>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</si>
  <si>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</si>
  <si>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</si>
  <si>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</si>
  <si>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</si>
  <si>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</si>
  <si>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</si>
  <si>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</si>
  <si>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</si>
  <si>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</si>
  <si>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</si>
  <si>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</si>
  <si>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</si>
  <si>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</si>
  <si>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</si>
  <si>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</si>
  <si>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</si>
  <si>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</si>
  <si>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</si>
  <si>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</si>
  <si>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</si>
  <si>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</si>
  <si>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</si>
  <si>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</si>
  <si>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</si>
  <si>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</si>
  <si>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</si>
  <si>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 工资福利支出</t>
  </si>
  <si>
    <t>   基本工资</t>
  </si>
  <si>
    <t>   津贴补贴</t>
  </si>
  <si>
    <t>03</t>
  </si>
  <si>
    <t>   奖金</t>
  </si>
  <si>
    <t>    年终一次性奖励工资</t>
  </si>
  <si>
    <t>   绩效工资</t>
  </si>
  <si>
    <t>08</t>
  </si>
  <si>
    <t>   机关事业单位基本养老保险缴费</t>
  </si>
  <si>
    <t>10</t>
  </si>
  <si>
    <t>   职工基本医疗保险缴费</t>
  </si>
  <si>
    <t>12</t>
  </si>
  <si>
    <t>   其他社会保障缴费</t>
  </si>
  <si>
    <t>    失业保险</t>
  </si>
  <si>
    <t>    工伤保险</t>
  </si>
  <si>
    <t>13</t>
  </si>
  <si>
    <t>   住房公积金</t>
  </si>
  <si>
    <t>  商品和服务支出</t>
  </si>
  <si>
    <t>   办公费</t>
  </si>
  <si>
    <t>   印刷费</t>
  </si>
  <si>
    <t>   水费</t>
  </si>
  <si>
    <t>06</t>
  </si>
  <si>
    <t>   电费</t>
  </si>
  <si>
    <t>   邮电费</t>
  </si>
  <si>
    <t>09</t>
  </si>
  <si>
    <t>物业管理费</t>
  </si>
  <si>
    <t>   差旅费</t>
  </si>
  <si>
    <t>17</t>
  </si>
  <si>
    <t>   公务接待费</t>
  </si>
  <si>
    <t>28</t>
  </si>
  <si>
    <t>   工会经费</t>
  </si>
  <si>
    <t>29</t>
  </si>
  <si>
    <t>   福利费</t>
  </si>
  <si>
    <t>39</t>
  </si>
  <si>
    <t>   其他交通费用</t>
  </si>
  <si>
    <t>    公务用车改革补贴</t>
  </si>
  <si>
    <t>   其他商品和服务支出</t>
  </si>
  <si>
    <t>  对个人和家庭的补助</t>
  </si>
  <si>
    <t>   生活补助</t>
  </si>
  <si>
    <t>    其他补助</t>
  </si>
  <si>
    <t>   奖励金</t>
  </si>
  <si>
    <t>   其他对个人和家庭的补助</t>
  </si>
  <si>
    <t>其他资本性支出</t>
  </si>
  <si>
    <t>基础设施建设</t>
  </si>
  <si>
    <t>其他支出</t>
  </si>
  <si>
    <t>表3</t>
  </si>
  <si>
    <t>一般公共预算支出预算表</t>
  </si>
  <si>
    <t>乡村振兴资金</t>
  </si>
  <si>
    <t>2021年乡村振兴资金</t>
  </si>
  <si>
    <t>扶贫小额信贷贴息</t>
  </si>
  <si>
    <r>
      <rPr>
        <sz val="11"/>
        <rFont val="宋体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</si>
  <si>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</si>
  <si>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</si>
  <si>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</si>
  <si>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</si>
  <si>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</si>
  <si>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</si>
  <si>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</si>
  <si>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  党建活动经费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</si>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</sst>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0.00_);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8"/>
      <color indexed="8"/>
      <name val="宋体"/>
      <charset val="1"/>
      <scheme val="minor"/>
    </font>
    <font>
      <sz val="8"/>
      <name val="宋体"/>
      <charset val="134"/>
    </font>
    <font>
      <b/>
      <sz val="8"/>
      <name val="宋体"/>
      <charset val="134"/>
    </font>
    <font>
      <sz val="8"/>
      <name val="simhei"/>
      <charset val="134"/>
    </font>
    <font>
      <sz val="8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sz val="45"/>
      <name val="方正小标宋简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8" fillId="28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0" borderId="15" applyNumberFormat="0" applyFon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41" fillId="19" borderId="18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49" fontId="2" fillId="4" borderId="4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49" fontId="0" fillId="0" borderId="4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1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6" borderId="4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49" fontId="0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" fontId="2" fillId="6" borderId="4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17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E3" sqref="E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07"/>
    </row>
    <row r="2" ht="195.55" customHeight="1" spans="1:1">
      <c r="A2" s="108" t="s">
        <v>0</v>
      </c>
    </row>
    <row r="3" ht="146.65" customHeight="1" spans="1:1">
      <c r="A3" s="109">
        <v>44635</v>
      </c>
    </row>
  </sheetData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5" sqref="F5:H5"/>
    </sheetView>
  </sheetViews>
  <sheetFormatPr defaultColWidth="10" defaultRowHeight="13.5"/>
  <cols>
    <col min="1" max="1" width="1.53333333333333" customWidth="1"/>
    <col min="2" max="2" width="13.3333333333333" customWidth="1"/>
    <col min="3" max="3" width="29.625" customWidth="1"/>
    <col min="4" max="5" width="13.125" customWidth="1"/>
    <col min="6" max="6" width="10.5" customWidth="1"/>
    <col min="7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215</v>
      </c>
      <c r="J1" s="6"/>
    </row>
    <row r="2" ht="22.8" customHeight="1" spans="1:10">
      <c r="A2" s="1"/>
      <c r="B2" s="3" t="s">
        <v>216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54" customHeight="1" spans="1:10">
      <c r="A4" s="6"/>
      <c r="B4" s="7" t="s">
        <v>217</v>
      </c>
      <c r="C4" s="7" t="s">
        <v>70</v>
      </c>
      <c r="D4" s="7" t="s">
        <v>218</v>
      </c>
      <c r="E4" s="7"/>
      <c r="F4" s="7"/>
      <c r="G4" s="7"/>
      <c r="H4" s="7"/>
      <c r="I4" s="7"/>
      <c r="J4" s="24"/>
    </row>
    <row r="5" ht="54" customHeight="1" spans="1:10">
      <c r="A5" s="8"/>
      <c r="B5" s="7"/>
      <c r="C5" s="7"/>
      <c r="D5" s="7" t="s">
        <v>58</v>
      </c>
      <c r="E5" s="30" t="s">
        <v>219</v>
      </c>
      <c r="F5" s="7" t="s">
        <v>220</v>
      </c>
      <c r="G5" s="7"/>
      <c r="H5" s="7"/>
      <c r="I5" s="7" t="s">
        <v>221</v>
      </c>
      <c r="J5" s="24"/>
    </row>
    <row r="6" ht="54" customHeight="1" spans="1:10">
      <c r="A6" s="8"/>
      <c r="B6" s="7"/>
      <c r="C6" s="7"/>
      <c r="D6" s="7"/>
      <c r="E6" s="30"/>
      <c r="F6" s="7" t="s">
        <v>155</v>
      </c>
      <c r="G6" s="7" t="s">
        <v>222</v>
      </c>
      <c r="H6" s="7" t="s">
        <v>223</v>
      </c>
      <c r="I6" s="7"/>
      <c r="J6" s="25"/>
    </row>
    <row r="7" ht="54" customHeight="1" spans="1:10">
      <c r="A7" s="9"/>
      <c r="B7" s="10"/>
      <c r="C7" s="10" t="s">
        <v>71</v>
      </c>
      <c r="D7" s="31">
        <f t="shared" ref="D7:I7" si="0">D8</f>
        <v>6.96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6.96</v>
      </c>
      <c r="J7" s="26"/>
    </row>
    <row r="8" ht="54" customHeight="1" spans="1:10">
      <c r="A8" s="8"/>
      <c r="B8" s="13"/>
      <c r="C8" s="13" t="s">
        <v>22</v>
      </c>
      <c r="D8" s="16">
        <f t="shared" ref="D8:I8" si="1">D9</f>
        <v>6.96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6.96</v>
      </c>
      <c r="J8" s="24"/>
    </row>
    <row r="9" ht="54" customHeight="1" spans="1:10">
      <c r="A9" s="8"/>
      <c r="B9" s="13">
        <v>122001</v>
      </c>
      <c r="C9" s="13" t="s">
        <v>72</v>
      </c>
      <c r="D9" s="16">
        <f>E9+F9+I9</f>
        <v>6.96</v>
      </c>
      <c r="E9" s="18"/>
      <c r="F9" s="18">
        <f>G9+H9</f>
        <v>0</v>
      </c>
      <c r="G9" s="18"/>
      <c r="H9" s="18"/>
      <c r="I9" s="18">
        <v>6.96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224</v>
      </c>
      <c r="J1" s="6"/>
    </row>
    <row r="2" ht="22.8" customHeight="1" spans="1:10">
      <c r="A2" s="1"/>
      <c r="B2" s="3" t="s">
        <v>225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45" customHeight="1" spans="1:10">
      <c r="A4" s="6"/>
      <c r="B4" s="7" t="s">
        <v>8</v>
      </c>
      <c r="C4" s="7"/>
      <c r="D4" s="7"/>
      <c r="E4" s="7"/>
      <c r="F4" s="7"/>
      <c r="G4" s="7" t="s">
        <v>226</v>
      </c>
      <c r="H4" s="7"/>
      <c r="I4" s="7"/>
      <c r="J4" s="24"/>
    </row>
    <row r="5" ht="45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45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45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45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45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45" customHeight="1" spans="1:10">
      <c r="A10" s="8"/>
      <c r="B10" s="13"/>
      <c r="C10" s="13"/>
      <c r="D10" s="13"/>
      <c r="E10" s="13"/>
      <c r="F10" s="13" t="s">
        <v>124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2" width="13.3333333333333" customWidth="1"/>
    <col min="3" max="3" width="23.875" customWidth="1"/>
    <col min="4" max="4" width="19.625" customWidth="1"/>
    <col min="5" max="6" width="11.875" customWidth="1"/>
    <col min="7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227</v>
      </c>
      <c r="J1" s="6"/>
    </row>
    <row r="2" ht="22.8" customHeight="1" spans="1:10">
      <c r="A2" s="1"/>
      <c r="B2" s="3" t="s">
        <v>228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48" customHeight="1" spans="1:10">
      <c r="A4" s="6"/>
      <c r="B4" s="7" t="s">
        <v>217</v>
      </c>
      <c r="C4" s="7" t="s">
        <v>70</v>
      </c>
      <c r="D4" s="7" t="s">
        <v>218</v>
      </c>
      <c r="E4" s="7"/>
      <c r="F4" s="7"/>
      <c r="G4" s="7"/>
      <c r="H4" s="7"/>
      <c r="I4" s="7"/>
      <c r="J4" s="24"/>
    </row>
    <row r="5" ht="48" customHeight="1" spans="1:10">
      <c r="A5" s="8"/>
      <c r="B5" s="7"/>
      <c r="C5" s="7"/>
      <c r="D5" s="7" t="s">
        <v>58</v>
      </c>
      <c r="E5" s="30" t="s">
        <v>219</v>
      </c>
      <c r="F5" s="7" t="s">
        <v>220</v>
      </c>
      <c r="G5" s="7"/>
      <c r="H5" s="7"/>
      <c r="I5" s="7" t="s">
        <v>221</v>
      </c>
      <c r="J5" s="24"/>
    </row>
    <row r="6" ht="48" customHeight="1" spans="1:10">
      <c r="A6" s="8"/>
      <c r="B6" s="7"/>
      <c r="C6" s="7"/>
      <c r="D6" s="7"/>
      <c r="E6" s="30"/>
      <c r="F6" s="7" t="s">
        <v>155</v>
      </c>
      <c r="G6" s="7" t="s">
        <v>222</v>
      </c>
      <c r="H6" s="7" t="s">
        <v>223</v>
      </c>
      <c r="I6" s="7"/>
      <c r="J6" s="25"/>
    </row>
    <row r="7" ht="4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4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48" customHeight="1" spans="1:10">
      <c r="A9" s="8"/>
      <c r="B9" s="13"/>
      <c r="C9" s="13" t="s">
        <v>124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229</v>
      </c>
      <c r="J1" s="6"/>
    </row>
    <row r="2" ht="22.8" customHeight="1" spans="1:10">
      <c r="A2" s="1"/>
      <c r="B2" s="3" t="s">
        <v>230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44" customHeight="1" spans="1:10">
      <c r="A4" s="6"/>
      <c r="B4" s="7" t="s">
        <v>8</v>
      </c>
      <c r="C4" s="7"/>
      <c r="D4" s="7"/>
      <c r="E4" s="7"/>
      <c r="F4" s="7"/>
      <c r="G4" s="7" t="s">
        <v>231</v>
      </c>
      <c r="H4" s="7"/>
      <c r="I4" s="7"/>
      <c r="J4" s="24"/>
    </row>
    <row r="5" ht="4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4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44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44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44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44" customHeight="1" spans="1:10">
      <c r="A10" s="8"/>
      <c r="B10" s="13"/>
      <c r="C10" s="13"/>
      <c r="D10" s="13"/>
      <c r="E10" s="13"/>
      <c r="F10" s="13" t="s">
        <v>124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 outlineLevelCol="5"/>
  <cols>
    <col min="1" max="1" width="1.53333333333333" customWidth="1"/>
    <col min="2" max="2" width="57" customWidth="1"/>
    <col min="3" max="3" width="27.75" customWidth="1"/>
    <col min="4" max="4" width="52" customWidth="1"/>
    <col min="5" max="5" width="23.5" customWidth="1"/>
    <col min="6" max="6" width="1.53333333333333" customWidth="1"/>
    <col min="7" max="11" width="9.76666666666667" customWidth="1"/>
  </cols>
  <sheetData>
    <row r="1" ht="16.25" customHeight="1" spans="1:6">
      <c r="A1" s="92"/>
      <c r="B1" s="2"/>
      <c r="C1" s="28"/>
      <c r="D1" s="93"/>
      <c r="E1" s="2" t="s">
        <v>1</v>
      </c>
      <c r="F1" s="66" t="s">
        <v>2</v>
      </c>
    </row>
    <row r="2" ht="22.8" customHeight="1" spans="1:6">
      <c r="A2" s="93"/>
      <c r="B2" s="94" t="s">
        <v>3</v>
      </c>
      <c r="C2" s="94"/>
      <c r="D2" s="94"/>
      <c r="E2" s="94"/>
      <c r="F2" s="66"/>
    </row>
    <row r="3" ht="19.55" customHeight="1" spans="1:6">
      <c r="A3" s="95"/>
      <c r="B3" s="5" t="s">
        <v>4</v>
      </c>
      <c r="C3" s="42"/>
      <c r="D3" s="42"/>
      <c r="E3" s="96" t="s">
        <v>5</v>
      </c>
      <c r="F3" s="70"/>
    </row>
    <row r="4" ht="16" customHeight="1" spans="1:6">
      <c r="A4" s="97"/>
      <c r="B4" s="7" t="s">
        <v>6</v>
      </c>
      <c r="C4" s="7"/>
      <c r="D4" s="7" t="s">
        <v>7</v>
      </c>
      <c r="E4" s="7"/>
      <c r="F4" s="40"/>
    </row>
    <row r="5" ht="16" customHeight="1" spans="1:6">
      <c r="A5" s="97"/>
      <c r="B5" s="7" t="s">
        <v>8</v>
      </c>
      <c r="C5" s="7" t="s">
        <v>9</v>
      </c>
      <c r="D5" s="7" t="s">
        <v>8</v>
      </c>
      <c r="E5" s="7" t="s">
        <v>9</v>
      </c>
      <c r="F5" s="40"/>
    </row>
    <row r="6" ht="16" customHeight="1" spans="1:6">
      <c r="A6" s="6"/>
      <c r="B6" s="33" t="s">
        <v>10</v>
      </c>
      <c r="C6" s="16">
        <v>13991.37</v>
      </c>
      <c r="D6" s="33" t="s">
        <v>11</v>
      </c>
      <c r="E6" s="17"/>
      <c r="F6" s="25"/>
    </row>
    <row r="7" ht="16" customHeight="1" spans="1:6">
      <c r="A7" s="6"/>
      <c r="B7" s="33" t="s">
        <v>12</v>
      </c>
      <c r="C7" s="16">
        <f>'1-1'!G8</f>
        <v>0</v>
      </c>
      <c r="D7" s="33" t="s">
        <v>13</v>
      </c>
      <c r="E7" s="17"/>
      <c r="F7" s="25"/>
    </row>
    <row r="8" ht="16" customHeight="1" spans="1:6">
      <c r="A8" s="6"/>
      <c r="B8" s="33" t="s">
        <v>14</v>
      </c>
      <c r="C8" s="16">
        <f>'1-1'!H8</f>
        <v>0</v>
      </c>
      <c r="D8" s="33" t="s">
        <v>15</v>
      </c>
      <c r="E8" s="17"/>
      <c r="F8" s="25"/>
    </row>
    <row r="9" ht="16" customHeight="1" spans="1:6">
      <c r="A9" s="6"/>
      <c r="B9" s="33" t="s">
        <v>16</v>
      </c>
      <c r="C9" s="16">
        <f>'1-1'!I8</f>
        <v>0</v>
      </c>
      <c r="D9" s="33" t="s">
        <v>17</v>
      </c>
      <c r="E9" s="17"/>
      <c r="F9" s="25"/>
    </row>
    <row r="10" ht="16" customHeight="1" spans="1:6">
      <c r="A10" s="6"/>
      <c r="B10" s="33" t="s">
        <v>18</v>
      </c>
      <c r="C10" s="16">
        <f>'1-1'!J8</f>
        <v>0</v>
      </c>
      <c r="D10" s="33" t="s">
        <v>19</v>
      </c>
      <c r="E10" s="17"/>
      <c r="F10" s="25"/>
    </row>
    <row r="11" ht="16" customHeight="1" spans="1:6">
      <c r="A11" s="6"/>
      <c r="B11" s="33" t="s">
        <v>20</v>
      </c>
      <c r="C11" s="16">
        <f>'1-1'!K8</f>
        <v>0</v>
      </c>
      <c r="D11" s="33" t="s">
        <v>21</v>
      </c>
      <c r="E11" s="17"/>
      <c r="F11" s="25"/>
    </row>
    <row r="12" ht="16" customHeight="1" spans="1:6">
      <c r="A12" s="6"/>
      <c r="B12" s="33" t="s">
        <v>22</v>
      </c>
      <c r="C12" s="17"/>
      <c r="D12" s="33" t="s">
        <v>23</v>
      </c>
      <c r="E12" s="17"/>
      <c r="F12" s="25"/>
    </row>
    <row r="13" ht="16" customHeight="1" spans="1:6">
      <c r="A13" s="6"/>
      <c r="B13" s="33" t="s">
        <v>22</v>
      </c>
      <c r="C13" s="17"/>
      <c r="D13" s="33" t="s">
        <v>24</v>
      </c>
      <c r="E13" s="17">
        <v>32.48</v>
      </c>
      <c r="F13" s="25"/>
    </row>
    <row r="14" ht="16" customHeight="1" spans="1:6">
      <c r="A14" s="6"/>
      <c r="B14" s="33" t="s">
        <v>22</v>
      </c>
      <c r="C14" s="17"/>
      <c r="D14" s="33" t="s">
        <v>25</v>
      </c>
      <c r="E14" s="17"/>
      <c r="F14" s="25"/>
    </row>
    <row r="15" ht="16" customHeight="1" spans="1:6">
      <c r="A15" s="6"/>
      <c r="B15" s="33" t="s">
        <v>22</v>
      </c>
      <c r="C15" s="17"/>
      <c r="D15" s="33" t="s">
        <v>26</v>
      </c>
      <c r="E15" s="17">
        <v>17.36</v>
      </c>
      <c r="F15" s="25"/>
    </row>
    <row r="16" ht="16" customHeight="1" spans="1:6">
      <c r="A16" s="6"/>
      <c r="B16" s="33" t="s">
        <v>22</v>
      </c>
      <c r="C16" s="17"/>
      <c r="D16" s="33" t="s">
        <v>27</v>
      </c>
      <c r="E16" s="17"/>
      <c r="F16" s="25"/>
    </row>
    <row r="17" ht="16" customHeight="1" spans="1:6">
      <c r="A17" s="6"/>
      <c r="B17" s="33" t="s">
        <v>22</v>
      </c>
      <c r="C17" s="17"/>
      <c r="D17" s="33" t="s">
        <v>28</v>
      </c>
      <c r="E17" s="17"/>
      <c r="F17" s="25"/>
    </row>
    <row r="18" ht="16" customHeight="1" spans="1:6">
      <c r="A18" s="6"/>
      <c r="B18" s="33" t="s">
        <v>22</v>
      </c>
      <c r="C18" s="17"/>
      <c r="D18" s="33" t="s">
        <v>29</v>
      </c>
      <c r="E18" s="17">
        <v>18593.82</v>
      </c>
      <c r="F18" s="25"/>
    </row>
    <row r="19" ht="16" customHeight="1" spans="1:6">
      <c r="A19" s="6"/>
      <c r="B19" s="33" t="s">
        <v>22</v>
      </c>
      <c r="C19" s="17"/>
      <c r="D19" s="33" t="s">
        <v>30</v>
      </c>
      <c r="E19" s="17"/>
      <c r="F19" s="25"/>
    </row>
    <row r="20" ht="16" customHeight="1" spans="1:6">
      <c r="A20" s="6"/>
      <c r="B20" s="33" t="s">
        <v>22</v>
      </c>
      <c r="C20" s="17"/>
      <c r="D20" s="33" t="s">
        <v>31</v>
      </c>
      <c r="E20" s="17"/>
      <c r="F20" s="25"/>
    </row>
    <row r="21" ht="16" customHeight="1" spans="1:6">
      <c r="A21" s="6"/>
      <c r="B21" s="33" t="s">
        <v>22</v>
      </c>
      <c r="C21" s="17"/>
      <c r="D21" s="33" t="s">
        <v>32</v>
      </c>
      <c r="E21" s="17"/>
      <c r="F21" s="25"/>
    </row>
    <row r="22" ht="16" customHeight="1" spans="1:6">
      <c r="A22" s="6"/>
      <c r="B22" s="33" t="s">
        <v>22</v>
      </c>
      <c r="C22" s="17"/>
      <c r="D22" s="33" t="s">
        <v>33</v>
      </c>
      <c r="E22" s="17"/>
      <c r="F22" s="25"/>
    </row>
    <row r="23" ht="16" customHeight="1" spans="1:6">
      <c r="A23" s="6"/>
      <c r="B23" s="33" t="s">
        <v>22</v>
      </c>
      <c r="C23" s="17"/>
      <c r="D23" s="33" t="s">
        <v>34</v>
      </c>
      <c r="E23" s="17"/>
      <c r="F23" s="25"/>
    </row>
    <row r="24" ht="16" customHeight="1" spans="1:6">
      <c r="A24" s="6"/>
      <c r="B24" s="33" t="s">
        <v>22</v>
      </c>
      <c r="C24" s="17"/>
      <c r="D24" s="33" t="s">
        <v>35</v>
      </c>
      <c r="E24" s="17"/>
      <c r="F24" s="25"/>
    </row>
    <row r="25" ht="16" customHeight="1" spans="1:6">
      <c r="A25" s="6"/>
      <c r="B25" s="33" t="s">
        <v>22</v>
      </c>
      <c r="C25" s="17"/>
      <c r="D25" s="33" t="s">
        <v>36</v>
      </c>
      <c r="E25" s="17">
        <v>20.75</v>
      </c>
      <c r="F25" s="25"/>
    </row>
    <row r="26" ht="16" customHeight="1" spans="1:6">
      <c r="A26" s="6"/>
      <c r="B26" s="33" t="s">
        <v>22</v>
      </c>
      <c r="C26" s="17"/>
      <c r="D26" s="33" t="s">
        <v>37</v>
      </c>
      <c r="E26" s="17"/>
      <c r="F26" s="25"/>
    </row>
    <row r="27" ht="16" customHeight="1" spans="1:6">
      <c r="A27" s="6"/>
      <c r="B27" s="33" t="s">
        <v>22</v>
      </c>
      <c r="C27" s="17"/>
      <c r="D27" s="33" t="s">
        <v>38</v>
      </c>
      <c r="E27" s="17"/>
      <c r="F27" s="25"/>
    </row>
    <row r="28" ht="16" customHeight="1" spans="1:6">
      <c r="A28" s="6"/>
      <c r="B28" s="33" t="s">
        <v>22</v>
      </c>
      <c r="C28" s="17"/>
      <c r="D28" s="33" t="s">
        <v>39</v>
      </c>
      <c r="E28" s="17"/>
      <c r="F28" s="25"/>
    </row>
    <row r="29" ht="16" customHeight="1" spans="1:6">
      <c r="A29" s="6"/>
      <c r="B29" s="33" t="s">
        <v>22</v>
      </c>
      <c r="C29" s="17"/>
      <c r="D29" s="33" t="s">
        <v>40</v>
      </c>
      <c r="E29" s="17"/>
      <c r="F29" s="25"/>
    </row>
    <row r="30" ht="16" customHeight="1" spans="1:6">
      <c r="A30" s="6"/>
      <c r="B30" s="33" t="s">
        <v>22</v>
      </c>
      <c r="C30" s="17"/>
      <c r="D30" s="33" t="s">
        <v>41</v>
      </c>
      <c r="E30" s="17"/>
      <c r="F30" s="25"/>
    </row>
    <row r="31" ht="16" customHeight="1" spans="1:6">
      <c r="A31" s="6"/>
      <c r="B31" s="33" t="s">
        <v>22</v>
      </c>
      <c r="C31" s="17"/>
      <c r="D31" s="33" t="s">
        <v>42</v>
      </c>
      <c r="E31" s="17"/>
      <c r="F31" s="25"/>
    </row>
    <row r="32" ht="16" customHeight="1" spans="1:6">
      <c r="A32" s="6"/>
      <c r="B32" s="33" t="s">
        <v>22</v>
      </c>
      <c r="C32" s="17"/>
      <c r="D32" s="33" t="s">
        <v>43</v>
      </c>
      <c r="E32" s="17"/>
      <c r="F32" s="25"/>
    </row>
    <row r="33" ht="16" customHeight="1" spans="1:6">
      <c r="A33" s="6"/>
      <c r="B33" s="33" t="s">
        <v>22</v>
      </c>
      <c r="C33" s="17"/>
      <c r="D33" s="33" t="s">
        <v>44</v>
      </c>
      <c r="E33" s="17"/>
      <c r="F33" s="25"/>
    </row>
    <row r="34" ht="16" customHeight="1" spans="1:6">
      <c r="A34" s="6"/>
      <c r="B34" s="33" t="s">
        <v>22</v>
      </c>
      <c r="C34" s="17"/>
      <c r="D34" s="33" t="s">
        <v>45</v>
      </c>
      <c r="E34" s="17"/>
      <c r="F34" s="25"/>
    </row>
    <row r="35" ht="16" customHeight="1" spans="1:6">
      <c r="A35" s="6"/>
      <c r="B35" s="33" t="s">
        <v>22</v>
      </c>
      <c r="C35" s="17"/>
      <c r="D35" s="33" t="s">
        <v>46</v>
      </c>
      <c r="E35" s="17"/>
      <c r="F35" s="25"/>
    </row>
    <row r="36" ht="16" customHeight="1" spans="1:6">
      <c r="A36" s="9"/>
      <c r="B36" s="10" t="s">
        <v>47</v>
      </c>
      <c r="C36" s="31">
        <f>SUM(C6:C35)</f>
        <v>13991.37</v>
      </c>
      <c r="D36" s="10" t="s">
        <v>48</v>
      </c>
      <c r="E36" s="31">
        <f>SUM(E6:E35)</f>
        <v>18664.41</v>
      </c>
      <c r="F36" s="26"/>
    </row>
    <row r="37" ht="16" customHeight="1" spans="1:6">
      <c r="A37" s="6"/>
      <c r="B37" s="33" t="s">
        <v>49</v>
      </c>
      <c r="C37" s="16">
        <f>'1-1'!N8</f>
        <v>0</v>
      </c>
      <c r="D37" s="33" t="s">
        <v>50</v>
      </c>
      <c r="E37" s="17"/>
      <c r="F37" s="98"/>
    </row>
    <row r="38" ht="16" customHeight="1" spans="1:6">
      <c r="A38" s="99"/>
      <c r="B38" s="33" t="s">
        <v>51</v>
      </c>
      <c r="C38" s="100">
        <v>4673.04</v>
      </c>
      <c r="D38" s="33" t="s">
        <v>52</v>
      </c>
      <c r="E38" s="17"/>
      <c r="F38" s="98"/>
    </row>
    <row r="39" ht="16" customHeight="1" spans="1:6">
      <c r="A39" s="99"/>
      <c r="B39" s="101"/>
      <c r="C39" s="101"/>
      <c r="D39" s="33" t="s">
        <v>53</v>
      </c>
      <c r="E39" s="17"/>
      <c r="F39" s="98"/>
    </row>
    <row r="40" ht="16" customHeight="1" spans="1:6">
      <c r="A40" s="102"/>
      <c r="B40" s="10" t="s">
        <v>54</v>
      </c>
      <c r="C40" s="31">
        <f>C36+C38</f>
        <v>18664.41</v>
      </c>
      <c r="D40" s="10" t="s">
        <v>55</v>
      </c>
      <c r="E40" s="31">
        <f>E36+E37+E39</f>
        <v>18664.41</v>
      </c>
      <c r="F40" s="103"/>
    </row>
    <row r="41" ht="9.75" customHeight="1" spans="1:6">
      <c r="A41" s="104"/>
      <c r="B41" s="104"/>
      <c r="C41" s="105"/>
      <c r="D41" s="105"/>
      <c r="E41" s="104"/>
      <c r="F41" s="106"/>
    </row>
  </sheetData>
  <mergeCells count="4">
    <mergeCell ref="B2:E2"/>
    <mergeCell ref="B4:C4"/>
    <mergeCell ref="D4:E4"/>
    <mergeCell ref="A6:A35"/>
  </mergeCells>
  <pageMargins left="0.751388888888889" right="0.751388888888889" top="0.266666666666667" bottom="0.266666666666667" header="0" footer="0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7" activePane="bottomLeft" state="frozen"/>
      <selection/>
      <selection pane="bottomLeft" activeCell="M15" sqref="M15"/>
    </sheetView>
  </sheetViews>
  <sheetFormatPr defaultColWidth="10" defaultRowHeight="13.5"/>
  <cols>
    <col min="1" max="1" width="1.53333333333333" style="47" customWidth="1"/>
    <col min="2" max="2" width="8.625" style="47" customWidth="1"/>
    <col min="3" max="3" width="12.875" style="47" customWidth="1"/>
    <col min="4" max="4" width="11.125" style="47" customWidth="1"/>
    <col min="5" max="5" width="12" style="47" customWidth="1"/>
    <col min="6" max="6" width="13.875" style="47" customWidth="1"/>
    <col min="7" max="14" width="8.75" style="47" customWidth="1"/>
    <col min="15" max="15" width="1.53333333333333" style="47" customWidth="1"/>
    <col min="16" max="16" width="9.76666666666667" style="47" customWidth="1"/>
    <col min="17" max="16384" width="10" style="47"/>
  </cols>
  <sheetData>
    <row r="1" ht="45" customHeight="1"/>
    <row r="2" ht="16.35" customHeight="1" spans="1:15">
      <c r="A2" s="29"/>
      <c r="B2" s="48"/>
      <c r="C2" s="28"/>
      <c r="D2" s="29"/>
      <c r="E2" s="29"/>
      <c r="F2" s="29"/>
      <c r="G2" s="28"/>
      <c r="H2" s="28"/>
      <c r="I2" s="28"/>
      <c r="J2" s="28"/>
      <c r="K2" s="28"/>
      <c r="L2" s="28"/>
      <c r="M2" s="28"/>
      <c r="N2" s="21" t="s">
        <v>56</v>
      </c>
      <c r="O2" s="8"/>
    </row>
    <row r="3" ht="22.8" customHeight="1" spans="1:15">
      <c r="A3" s="29"/>
      <c r="B3" s="49" t="s">
        <v>57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8" t="s">
        <v>2</v>
      </c>
    </row>
    <row r="4" ht="19.55" customHeight="1" spans="1:15">
      <c r="A4" s="50"/>
      <c r="B4" s="51" t="s">
        <v>4</v>
      </c>
      <c r="C4" s="51"/>
      <c r="D4" s="50"/>
      <c r="E4" s="50"/>
      <c r="F4" s="50"/>
      <c r="G4" s="50"/>
      <c r="H4" s="50"/>
      <c r="I4" s="50"/>
      <c r="J4" s="50"/>
      <c r="K4" s="50"/>
      <c r="L4" s="50"/>
      <c r="M4" s="67" t="s">
        <v>5</v>
      </c>
      <c r="N4" s="69"/>
      <c r="O4" s="90"/>
    </row>
    <row r="5" ht="24.4" customHeight="1" spans="1:15">
      <c r="A5" s="8"/>
      <c r="B5" s="30" t="s">
        <v>8</v>
      </c>
      <c r="C5" s="30"/>
      <c r="D5" s="30" t="s">
        <v>58</v>
      </c>
      <c r="E5" s="30" t="s">
        <v>59</v>
      </c>
      <c r="F5" s="30" t="s">
        <v>60</v>
      </c>
      <c r="G5" s="30" t="s">
        <v>61</v>
      </c>
      <c r="H5" s="30" t="s">
        <v>62</v>
      </c>
      <c r="I5" s="30" t="s">
        <v>63</v>
      </c>
      <c r="J5" s="30" t="s">
        <v>64</v>
      </c>
      <c r="K5" s="30" t="s">
        <v>65</v>
      </c>
      <c r="L5" s="30" t="s">
        <v>66</v>
      </c>
      <c r="M5" s="30" t="s">
        <v>67</v>
      </c>
      <c r="N5" s="30" t="s">
        <v>68</v>
      </c>
      <c r="O5" s="25"/>
    </row>
    <row r="6" ht="24.4" customHeight="1" spans="1:15">
      <c r="A6" s="8"/>
      <c r="B6" s="30" t="s">
        <v>69</v>
      </c>
      <c r="C6" s="30" t="s">
        <v>70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4.4" customHeight="1" spans="1:15">
      <c r="A7" s="8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25"/>
    </row>
    <row r="8" ht="57" customHeight="1" spans="1:15">
      <c r="A8" s="81"/>
      <c r="B8" s="82"/>
      <c r="C8" s="82" t="s">
        <v>71</v>
      </c>
      <c r="D8" s="83">
        <f>D9</f>
        <v>18664.41</v>
      </c>
      <c r="E8" s="83">
        <f t="shared" ref="E8:N8" si="0">E9</f>
        <v>4673.04</v>
      </c>
      <c r="F8" s="83">
        <f t="shared" si="0"/>
        <v>13991.37</v>
      </c>
      <c r="G8" s="83">
        <f t="shared" si="0"/>
        <v>0</v>
      </c>
      <c r="H8" s="83">
        <f t="shared" si="0"/>
        <v>0</v>
      </c>
      <c r="I8" s="83">
        <f t="shared" si="0"/>
        <v>0</v>
      </c>
      <c r="J8" s="83">
        <f t="shared" si="0"/>
        <v>0</v>
      </c>
      <c r="K8" s="83">
        <f t="shared" si="0"/>
        <v>0</v>
      </c>
      <c r="L8" s="83">
        <f t="shared" si="0"/>
        <v>0</v>
      </c>
      <c r="M8" s="83">
        <f t="shared" si="0"/>
        <v>0</v>
      </c>
      <c r="N8" s="83">
        <f t="shared" si="0"/>
        <v>0</v>
      </c>
      <c r="O8" s="26"/>
    </row>
    <row r="9" ht="57" customHeight="1" spans="1:15">
      <c r="A9" s="8"/>
      <c r="B9" s="84"/>
      <c r="C9" s="84" t="s">
        <v>22</v>
      </c>
      <c r="D9" s="76">
        <f>SUM(D10)</f>
        <v>18664.41</v>
      </c>
      <c r="E9" s="76">
        <f t="shared" ref="E9:N9" si="1">SUM(E10)</f>
        <v>4673.04</v>
      </c>
      <c r="F9" s="76">
        <f t="shared" si="1"/>
        <v>13991.37</v>
      </c>
      <c r="G9" s="76">
        <f t="shared" si="1"/>
        <v>0</v>
      </c>
      <c r="H9" s="76">
        <f t="shared" si="1"/>
        <v>0</v>
      </c>
      <c r="I9" s="76">
        <f t="shared" si="1"/>
        <v>0</v>
      </c>
      <c r="J9" s="76">
        <f t="shared" si="1"/>
        <v>0</v>
      </c>
      <c r="K9" s="76">
        <f t="shared" si="1"/>
        <v>0</v>
      </c>
      <c r="L9" s="76">
        <f t="shared" si="1"/>
        <v>0</v>
      </c>
      <c r="M9" s="76">
        <f t="shared" si="1"/>
        <v>0</v>
      </c>
      <c r="N9" s="76">
        <f t="shared" si="1"/>
        <v>0</v>
      </c>
      <c r="O9" s="25"/>
    </row>
    <row r="10" ht="57" customHeight="1" spans="1:15">
      <c r="A10" s="8"/>
      <c r="B10" s="84">
        <v>122001</v>
      </c>
      <c r="C10" s="84" t="s">
        <v>72</v>
      </c>
      <c r="D10" s="77">
        <v>18664.41</v>
      </c>
      <c r="E10" s="86">
        <v>4673.04</v>
      </c>
      <c r="F10" s="86">
        <v>13991.37</v>
      </c>
      <c r="G10" s="86"/>
      <c r="H10" s="86"/>
      <c r="I10" s="86"/>
      <c r="J10" s="86"/>
      <c r="K10" s="86"/>
      <c r="L10" s="86"/>
      <c r="M10" s="86"/>
      <c r="N10" s="86"/>
      <c r="O10" s="25"/>
    </row>
    <row r="11" ht="9.75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7"/>
    </row>
  </sheetData>
  <mergeCells count="17">
    <mergeCell ref="B3:N3"/>
    <mergeCell ref="B4:C4"/>
    <mergeCell ref="M4:N4"/>
    <mergeCell ref="B5:C5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rintOptions horizont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O11" sqref="O11"/>
    </sheetView>
  </sheetViews>
  <sheetFormatPr defaultColWidth="10" defaultRowHeight="13.5"/>
  <cols>
    <col min="1" max="1" width="1.53333333333333" style="47" customWidth="1"/>
    <col min="2" max="4" width="6.15" style="47" customWidth="1"/>
    <col min="5" max="5" width="9.5" style="47" customWidth="1"/>
    <col min="6" max="6" width="41.0333333333333" style="47" customWidth="1"/>
    <col min="7" max="11" width="12.375" style="47" customWidth="1"/>
    <col min="12" max="12" width="1.53333333333333" style="47" customWidth="1"/>
    <col min="13" max="14" width="9.76666666666667" style="47" customWidth="1"/>
    <col min="15" max="16384" width="10" style="47"/>
  </cols>
  <sheetData>
    <row r="1" ht="16.35" customHeight="1" spans="1:12">
      <c r="A1" s="29"/>
      <c r="B1" s="48"/>
      <c r="C1" s="48"/>
      <c r="D1" s="48"/>
      <c r="E1" s="28"/>
      <c r="F1" s="28"/>
      <c r="G1" s="29"/>
      <c r="H1" s="29"/>
      <c r="I1" s="29"/>
      <c r="J1" s="29"/>
      <c r="K1" s="21" t="s">
        <v>73</v>
      </c>
      <c r="L1" s="8"/>
    </row>
    <row r="2" ht="22.8" customHeight="1" spans="1:12">
      <c r="A2" s="29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8" t="s">
        <v>2</v>
      </c>
    </row>
    <row r="3" ht="19.55" customHeight="1" spans="1:12">
      <c r="A3" s="50"/>
      <c r="B3" s="51" t="s">
        <v>4</v>
      </c>
      <c r="C3" s="51"/>
      <c r="D3" s="51"/>
      <c r="E3" s="51"/>
      <c r="F3" s="51"/>
      <c r="G3" s="50"/>
      <c r="H3" s="50"/>
      <c r="I3" s="50"/>
      <c r="J3" s="67" t="s">
        <v>5</v>
      </c>
      <c r="K3" s="69"/>
      <c r="L3" s="90"/>
    </row>
    <row r="4" ht="24.4" customHeight="1" spans="1:12">
      <c r="A4" s="8"/>
      <c r="B4" s="30" t="s">
        <v>8</v>
      </c>
      <c r="C4" s="30"/>
      <c r="D4" s="30"/>
      <c r="E4" s="30"/>
      <c r="F4" s="30"/>
      <c r="G4" s="30" t="s">
        <v>58</v>
      </c>
      <c r="H4" s="30" t="s">
        <v>75</v>
      </c>
      <c r="I4" s="30" t="s">
        <v>76</v>
      </c>
      <c r="J4" s="30" t="s">
        <v>77</v>
      </c>
      <c r="K4" s="30" t="s">
        <v>78</v>
      </c>
      <c r="L4" s="25"/>
    </row>
    <row r="5" ht="24.4" customHeight="1" spans="1:12">
      <c r="A5" s="8"/>
      <c r="B5" s="30" t="s">
        <v>79</v>
      </c>
      <c r="C5" s="30"/>
      <c r="D5" s="30"/>
      <c r="E5" s="30" t="s">
        <v>69</v>
      </c>
      <c r="F5" s="30" t="s">
        <v>70</v>
      </c>
      <c r="G5" s="30"/>
      <c r="H5" s="30"/>
      <c r="I5" s="30"/>
      <c r="J5" s="30"/>
      <c r="K5" s="30"/>
      <c r="L5" s="25"/>
    </row>
    <row r="6" ht="24.4" customHeight="1" spans="1:12">
      <c r="A6" s="8"/>
      <c r="B6" s="30" t="s">
        <v>80</v>
      </c>
      <c r="C6" s="30" t="s">
        <v>81</v>
      </c>
      <c r="D6" s="30" t="s">
        <v>82</v>
      </c>
      <c r="E6" s="30"/>
      <c r="F6" s="30"/>
      <c r="G6" s="30"/>
      <c r="H6" s="30"/>
      <c r="I6" s="30"/>
      <c r="J6" s="30"/>
      <c r="K6" s="30"/>
      <c r="L6" s="25"/>
    </row>
    <row r="7" ht="22.8" customHeight="1" spans="1:12">
      <c r="A7" s="81"/>
      <c r="B7" s="82"/>
      <c r="C7" s="82"/>
      <c r="D7" s="82"/>
      <c r="E7" s="82"/>
      <c r="F7" s="82" t="s">
        <v>71</v>
      </c>
      <c r="G7" s="83">
        <f>G8</f>
        <v>18664.41</v>
      </c>
      <c r="H7" s="83">
        <f>H8</f>
        <v>299.02</v>
      </c>
      <c r="I7" s="83">
        <f>I8</f>
        <v>18365.39</v>
      </c>
      <c r="J7" s="83">
        <f>J8</f>
        <v>0</v>
      </c>
      <c r="K7" s="83">
        <f>K8</f>
        <v>0</v>
      </c>
      <c r="L7" s="26"/>
    </row>
    <row r="8" ht="27" customHeight="1" spans="1:12">
      <c r="A8" s="8"/>
      <c r="B8" s="84"/>
      <c r="C8" s="84"/>
      <c r="D8" s="84"/>
      <c r="E8" s="84"/>
      <c r="F8" s="84" t="s">
        <v>22</v>
      </c>
      <c r="G8" s="78">
        <f>SUM(H8:K8)</f>
        <v>18664.41</v>
      </c>
      <c r="H8" s="78">
        <f t="shared" ref="H8:K8" si="0">H9</f>
        <v>299.02</v>
      </c>
      <c r="I8" s="78">
        <f t="shared" si="0"/>
        <v>18365.39</v>
      </c>
      <c r="J8" s="78">
        <f t="shared" si="0"/>
        <v>0</v>
      </c>
      <c r="K8" s="78">
        <f t="shared" si="0"/>
        <v>0</v>
      </c>
      <c r="L8" s="25"/>
    </row>
    <row r="9" ht="27" customHeight="1" spans="1:12">
      <c r="A9" s="8"/>
      <c r="B9" s="84"/>
      <c r="C9" s="84"/>
      <c r="D9" s="84"/>
      <c r="E9" s="84"/>
      <c r="F9" s="84" t="s">
        <v>72</v>
      </c>
      <c r="G9" s="78">
        <f>SUM(G10:G20)</f>
        <v>14571.09</v>
      </c>
      <c r="H9" s="78">
        <f>SUM(H10:H15)</f>
        <v>299.02</v>
      </c>
      <c r="I9" s="78">
        <f>SUM(I10:I20)</f>
        <v>18365.39</v>
      </c>
      <c r="J9" s="78">
        <f>SUM(J10:J14)</f>
        <v>0</v>
      </c>
      <c r="K9" s="78">
        <f>SUM(K10:K14)</f>
        <v>0</v>
      </c>
      <c r="L9" s="25"/>
    </row>
    <row r="10" ht="27" customHeight="1" spans="1:12">
      <c r="A10" s="8"/>
      <c r="B10" s="85">
        <v>213</v>
      </c>
      <c r="C10" s="85" t="s">
        <v>83</v>
      </c>
      <c r="D10" s="85" t="s">
        <v>84</v>
      </c>
      <c r="E10" s="84">
        <v>122001</v>
      </c>
      <c r="F10" s="84" t="s">
        <v>85</v>
      </c>
      <c r="G10" s="78">
        <f t="shared" ref="G10:G15" si="1">H10+I10+J10+K10</f>
        <v>228.43</v>
      </c>
      <c r="H10" s="86">
        <v>228.43</v>
      </c>
      <c r="I10" s="86"/>
      <c r="J10" s="86"/>
      <c r="K10" s="86"/>
      <c r="L10" s="25"/>
    </row>
    <row r="11" ht="27" customHeight="1" spans="1:12">
      <c r="A11" s="8"/>
      <c r="B11" s="85">
        <v>213</v>
      </c>
      <c r="C11" s="85" t="s">
        <v>83</v>
      </c>
      <c r="D11" s="85" t="s">
        <v>86</v>
      </c>
      <c r="E11" s="84">
        <v>122001</v>
      </c>
      <c r="F11" s="84" t="s">
        <v>87</v>
      </c>
      <c r="G11" s="78">
        <f t="shared" si="1"/>
        <v>4.5</v>
      </c>
      <c r="H11" s="86"/>
      <c r="I11" s="86">
        <v>4.5</v>
      </c>
      <c r="J11" s="86"/>
      <c r="K11" s="86"/>
      <c r="L11" s="25"/>
    </row>
    <row r="12" ht="27" customHeight="1" spans="1:12">
      <c r="A12" s="8"/>
      <c r="B12" s="85" t="s">
        <v>88</v>
      </c>
      <c r="C12" s="85" t="s">
        <v>83</v>
      </c>
      <c r="D12" s="85" t="s">
        <v>83</v>
      </c>
      <c r="E12" s="84">
        <v>122001</v>
      </c>
      <c r="F12" s="84" t="s">
        <v>89</v>
      </c>
      <c r="G12" s="78">
        <f t="shared" si="1"/>
        <v>32.48</v>
      </c>
      <c r="H12" s="86">
        <v>32.48</v>
      </c>
      <c r="I12" s="86"/>
      <c r="J12" s="86"/>
      <c r="K12" s="86"/>
      <c r="L12" s="25"/>
    </row>
    <row r="13" ht="27" customHeight="1" spans="1:12">
      <c r="A13" s="8"/>
      <c r="B13" s="85" t="s">
        <v>90</v>
      </c>
      <c r="C13" s="85" t="s">
        <v>91</v>
      </c>
      <c r="D13" s="85" t="s">
        <v>84</v>
      </c>
      <c r="E13" s="84">
        <v>122001</v>
      </c>
      <c r="F13" s="84" t="s">
        <v>92</v>
      </c>
      <c r="G13" s="78">
        <f t="shared" si="1"/>
        <v>17.36</v>
      </c>
      <c r="H13" s="86">
        <v>17.36</v>
      </c>
      <c r="I13" s="86"/>
      <c r="J13" s="86"/>
      <c r="K13" s="86"/>
      <c r="L13" s="25"/>
    </row>
    <row r="14" ht="27" customHeight="1" spans="1:12">
      <c r="A14" s="8"/>
      <c r="B14" s="85" t="s">
        <v>93</v>
      </c>
      <c r="C14" s="85" t="s">
        <v>86</v>
      </c>
      <c r="D14" s="85" t="s">
        <v>84</v>
      </c>
      <c r="E14" s="84">
        <v>122001</v>
      </c>
      <c r="F14" s="84" t="s">
        <v>94</v>
      </c>
      <c r="G14" s="78">
        <f t="shared" si="1"/>
        <v>20.75</v>
      </c>
      <c r="H14" s="86">
        <v>20.75</v>
      </c>
      <c r="I14" s="86"/>
      <c r="J14" s="86"/>
      <c r="K14" s="86"/>
      <c r="L14" s="25"/>
    </row>
    <row r="15" ht="27" customHeight="1" spans="1:12">
      <c r="A15" s="8"/>
      <c r="B15" s="87" t="s">
        <v>95</v>
      </c>
      <c r="C15" s="87" t="s">
        <v>83</v>
      </c>
      <c r="D15" s="87">
        <v>99</v>
      </c>
      <c r="E15" s="87" t="s">
        <v>96</v>
      </c>
      <c r="F15" s="88" t="s">
        <v>97</v>
      </c>
      <c r="G15" s="78">
        <f t="shared" si="1"/>
        <v>14267.57</v>
      </c>
      <c r="H15" s="88"/>
      <c r="I15" s="88">
        <v>14267.57</v>
      </c>
      <c r="J15" s="88"/>
      <c r="K15" s="88"/>
      <c r="L15" s="25"/>
    </row>
    <row r="16" ht="27" customHeight="1" spans="1:12">
      <c r="A16" s="8"/>
      <c r="B16" s="87" t="s">
        <v>95</v>
      </c>
      <c r="C16" s="87" t="s">
        <v>83</v>
      </c>
      <c r="D16" s="87" t="s">
        <v>98</v>
      </c>
      <c r="E16" s="87" t="s">
        <v>96</v>
      </c>
      <c r="F16" s="89" t="s">
        <v>99</v>
      </c>
      <c r="G16" s="78"/>
      <c r="H16" s="88"/>
      <c r="I16" s="88">
        <v>12.26</v>
      </c>
      <c r="J16" s="88"/>
      <c r="K16" s="88"/>
      <c r="L16" s="25"/>
    </row>
    <row r="17" ht="27" customHeight="1" spans="1:12">
      <c r="A17" s="8"/>
      <c r="B17" s="87" t="s">
        <v>95</v>
      </c>
      <c r="C17" s="87" t="s">
        <v>83</v>
      </c>
      <c r="D17" s="87" t="s">
        <v>100</v>
      </c>
      <c r="E17" s="87" t="s">
        <v>96</v>
      </c>
      <c r="F17" s="88" t="s">
        <v>101</v>
      </c>
      <c r="G17" s="88"/>
      <c r="H17" s="88"/>
      <c r="I17" s="88">
        <v>2592.81</v>
      </c>
      <c r="J17" s="88"/>
      <c r="K17" s="88"/>
      <c r="L17" s="25"/>
    </row>
    <row r="18" ht="27" customHeight="1" spans="1:12">
      <c r="A18" s="8"/>
      <c r="B18" s="87" t="s">
        <v>95</v>
      </c>
      <c r="C18" s="87" t="s">
        <v>83</v>
      </c>
      <c r="D18" s="87" t="s">
        <v>100</v>
      </c>
      <c r="E18" s="87" t="s">
        <v>96</v>
      </c>
      <c r="F18" s="89" t="s">
        <v>102</v>
      </c>
      <c r="G18" s="88"/>
      <c r="H18" s="88"/>
      <c r="I18" s="88">
        <v>314.14</v>
      </c>
      <c r="J18" s="88"/>
      <c r="K18" s="88"/>
      <c r="L18" s="25"/>
    </row>
    <row r="19" ht="27" customHeight="1" spans="1:12">
      <c r="A19" s="8"/>
      <c r="B19" s="87" t="s">
        <v>95</v>
      </c>
      <c r="C19" s="87" t="s">
        <v>83</v>
      </c>
      <c r="D19" s="87" t="s">
        <v>103</v>
      </c>
      <c r="E19" s="87" t="s">
        <v>96</v>
      </c>
      <c r="F19" s="89" t="s">
        <v>104</v>
      </c>
      <c r="G19" s="88"/>
      <c r="H19" s="88"/>
      <c r="I19" s="88">
        <v>247.09</v>
      </c>
      <c r="J19" s="88"/>
      <c r="K19" s="88"/>
      <c r="L19" s="25"/>
    </row>
    <row r="20" ht="27" customHeight="1" spans="1:12">
      <c r="A20" s="27"/>
      <c r="B20" s="87" t="s">
        <v>95</v>
      </c>
      <c r="C20" s="87" t="s">
        <v>84</v>
      </c>
      <c r="D20" s="87" t="s">
        <v>98</v>
      </c>
      <c r="E20" s="87" t="s">
        <v>96</v>
      </c>
      <c r="F20" s="89" t="s">
        <v>105</v>
      </c>
      <c r="G20" s="88"/>
      <c r="H20" s="88"/>
      <c r="I20" s="88">
        <v>927.02</v>
      </c>
      <c r="J20" s="88"/>
      <c r="K20" s="88"/>
      <c r="L20" s="91"/>
    </row>
  </sheetData>
  <mergeCells count="14">
    <mergeCell ref="B1:D1"/>
    <mergeCell ref="B2:K2"/>
    <mergeCell ref="B3:F3"/>
    <mergeCell ref="J3:K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54166666666667" right="0.554166666666667" top="0.266666666666667" bottom="0.266666666666667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F1" sqref="B$1:H$1048576"/>
    </sheetView>
  </sheetViews>
  <sheetFormatPr defaultColWidth="10" defaultRowHeight="13.5"/>
  <cols>
    <col min="1" max="1" width="1.53333333333333" style="47" customWidth="1"/>
    <col min="2" max="2" width="33.3416666666667" style="47" customWidth="1"/>
    <col min="3" max="3" width="18.875" style="47" customWidth="1"/>
    <col min="4" max="4" width="33.3416666666667" style="47" customWidth="1"/>
    <col min="5" max="5" width="17" style="47" customWidth="1"/>
    <col min="6" max="6" width="16.875" style="47" customWidth="1"/>
    <col min="7" max="8" width="19.125" style="47" customWidth="1"/>
    <col min="9" max="9" width="1.53333333333333" style="47" customWidth="1"/>
    <col min="10" max="12" width="9.76666666666667" style="47" customWidth="1"/>
    <col min="13" max="16384" width="10" style="47"/>
  </cols>
  <sheetData>
    <row r="1" ht="16.25" customHeight="1" spans="1:9">
      <c r="A1" s="72"/>
      <c r="B1" s="48"/>
      <c r="C1" s="28"/>
      <c r="D1" s="28"/>
      <c r="E1" s="28"/>
      <c r="F1" s="28"/>
      <c r="G1" s="28"/>
      <c r="H1" s="35" t="s">
        <v>106</v>
      </c>
      <c r="I1" s="66" t="s">
        <v>2</v>
      </c>
    </row>
    <row r="2" ht="22.8" customHeight="1" spans="1:9">
      <c r="A2" s="28"/>
      <c r="B2" s="73" t="s">
        <v>107</v>
      </c>
      <c r="C2" s="73"/>
      <c r="D2" s="73"/>
      <c r="E2" s="73"/>
      <c r="F2" s="73"/>
      <c r="G2" s="73"/>
      <c r="H2" s="73"/>
      <c r="I2" s="66"/>
    </row>
    <row r="3" ht="19.55" customHeight="1" spans="1:9">
      <c r="A3" s="42"/>
      <c r="B3" s="51" t="s">
        <v>4</v>
      </c>
      <c r="C3" s="51"/>
      <c r="D3" s="42"/>
      <c r="E3" s="42"/>
      <c r="F3" s="42"/>
      <c r="G3" s="42"/>
      <c r="H3" s="74" t="s">
        <v>5</v>
      </c>
      <c r="I3" s="70"/>
    </row>
    <row r="4" ht="24.4" customHeight="1" spans="1:9">
      <c r="A4" s="66"/>
      <c r="B4" s="30" t="s">
        <v>6</v>
      </c>
      <c r="C4" s="30"/>
      <c r="D4" s="30" t="s">
        <v>7</v>
      </c>
      <c r="E4" s="30"/>
      <c r="F4" s="30"/>
      <c r="G4" s="30"/>
      <c r="H4" s="30"/>
      <c r="I4" s="40"/>
    </row>
    <row r="5" ht="24.4" customHeight="1" spans="1:9">
      <c r="A5" s="66"/>
      <c r="B5" s="30" t="s">
        <v>8</v>
      </c>
      <c r="C5" s="30" t="s">
        <v>9</v>
      </c>
      <c r="D5" s="30" t="s">
        <v>8</v>
      </c>
      <c r="E5" s="30" t="s">
        <v>58</v>
      </c>
      <c r="F5" s="30" t="s">
        <v>108</v>
      </c>
      <c r="G5" s="30" t="s">
        <v>109</v>
      </c>
      <c r="H5" s="30" t="s">
        <v>110</v>
      </c>
      <c r="I5" s="40"/>
    </row>
    <row r="6" ht="18" customHeight="1" spans="1:9">
      <c r="A6" s="8"/>
      <c r="B6" s="75" t="s">
        <v>111</v>
      </c>
      <c r="C6" s="76">
        <f>SUM(C7:C9)</f>
        <v>13991.37</v>
      </c>
      <c r="D6" s="75" t="s">
        <v>112</v>
      </c>
      <c r="E6" s="76">
        <f>F6+G6+H6</f>
        <v>18664.41</v>
      </c>
      <c r="F6" s="77">
        <f>SUM(F7:F33)</f>
        <v>18664.41</v>
      </c>
      <c r="G6" s="77"/>
      <c r="H6" s="77"/>
      <c r="I6" s="25"/>
    </row>
    <row r="7" ht="18" customHeight="1" spans="1:9">
      <c r="A7" s="8"/>
      <c r="B7" s="75" t="s">
        <v>113</v>
      </c>
      <c r="C7" s="78">
        <v>13991.37</v>
      </c>
      <c r="D7" s="75" t="s">
        <v>114</v>
      </c>
      <c r="E7" s="76">
        <f t="shared" ref="E7:E33" si="0">F7+G7+H7</f>
        <v>0</v>
      </c>
      <c r="F7" s="77"/>
      <c r="G7" s="77"/>
      <c r="H7" s="77"/>
      <c r="I7" s="25"/>
    </row>
    <row r="8" ht="18" customHeight="1" spans="1:9">
      <c r="A8" s="8"/>
      <c r="B8" s="75" t="s">
        <v>115</v>
      </c>
      <c r="C8" s="76">
        <f>'2-1'!K7</f>
        <v>0</v>
      </c>
      <c r="D8" s="75" t="s">
        <v>116</v>
      </c>
      <c r="E8" s="76">
        <f t="shared" si="0"/>
        <v>0</v>
      </c>
      <c r="F8" s="77"/>
      <c r="G8" s="77"/>
      <c r="H8" s="77"/>
      <c r="I8" s="25"/>
    </row>
    <row r="9" ht="18" customHeight="1" spans="1:9">
      <c r="A9" s="8"/>
      <c r="B9" s="75" t="s">
        <v>117</v>
      </c>
      <c r="C9" s="76">
        <f>'2-1'!N7</f>
        <v>0</v>
      </c>
      <c r="D9" s="75" t="s">
        <v>118</v>
      </c>
      <c r="E9" s="76">
        <f t="shared" si="0"/>
        <v>0</v>
      </c>
      <c r="F9" s="77"/>
      <c r="G9" s="77"/>
      <c r="H9" s="77"/>
      <c r="I9" s="25"/>
    </row>
    <row r="10" ht="18" customHeight="1" spans="1:9">
      <c r="A10" s="8"/>
      <c r="B10" s="75" t="s">
        <v>119</v>
      </c>
      <c r="C10" s="76">
        <f>SUM(C11:C13)</f>
        <v>4673.04</v>
      </c>
      <c r="D10" s="75" t="s">
        <v>120</v>
      </c>
      <c r="E10" s="76">
        <f t="shared" si="0"/>
        <v>0</v>
      </c>
      <c r="F10" s="77"/>
      <c r="G10" s="77"/>
      <c r="H10" s="77"/>
      <c r="I10" s="25"/>
    </row>
    <row r="11" ht="18" customHeight="1" spans="1:9">
      <c r="A11" s="8"/>
      <c r="B11" s="75" t="s">
        <v>113</v>
      </c>
      <c r="C11" s="78">
        <v>4673.04</v>
      </c>
      <c r="D11" s="75" t="s">
        <v>121</v>
      </c>
      <c r="E11" s="76">
        <f t="shared" si="0"/>
        <v>0</v>
      </c>
      <c r="F11" s="77"/>
      <c r="G11" s="77"/>
      <c r="H11" s="77"/>
      <c r="I11" s="25"/>
    </row>
    <row r="12" ht="18" customHeight="1" spans="1:9">
      <c r="A12" s="8"/>
      <c r="B12" s="75" t="s">
        <v>115</v>
      </c>
      <c r="C12" s="76">
        <f>'2-1'!AE7</f>
        <v>0</v>
      </c>
      <c r="D12" s="75" t="s">
        <v>122</v>
      </c>
      <c r="E12" s="76">
        <f t="shared" si="0"/>
        <v>0</v>
      </c>
      <c r="F12" s="77"/>
      <c r="G12" s="77"/>
      <c r="H12" s="77"/>
      <c r="I12" s="25"/>
    </row>
    <row r="13" ht="18" customHeight="1" spans="1:9">
      <c r="A13" s="8"/>
      <c r="B13" s="75" t="s">
        <v>117</v>
      </c>
      <c r="C13" s="76">
        <f>'2-1'!AH7</f>
        <v>0</v>
      </c>
      <c r="D13" s="75" t="s">
        <v>123</v>
      </c>
      <c r="E13" s="76">
        <f t="shared" si="0"/>
        <v>0</v>
      </c>
      <c r="F13" s="77"/>
      <c r="G13" s="77"/>
      <c r="H13" s="77"/>
      <c r="I13" s="25"/>
    </row>
    <row r="14" ht="18" customHeight="1" spans="1:9">
      <c r="A14" s="8"/>
      <c r="B14" s="75" t="s">
        <v>124</v>
      </c>
      <c r="C14" s="77"/>
      <c r="D14" s="75" t="s">
        <v>125</v>
      </c>
      <c r="E14" s="76">
        <f t="shared" si="0"/>
        <v>32.48</v>
      </c>
      <c r="F14" s="77">
        <v>32.48</v>
      </c>
      <c r="G14" s="77"/>
      <c r="H14" s="77"/>
      <c r="I14" s="25"/>
    </row>
    <row r="15" ht="18" customHeight="1" spans="1:9">
      <c r="A15" s="8"/>
      <c r="B15" s="75" t="s">
        <v>124</v>
      </c>
      <c r="C15" s="77"/>
      <c r="D15" s="75" t="s">
        <v>126</v>
      </c>
      <c r="E15" s="76">
        <f t="shared" si="0"/>
        <v>0</v>
      </c>
      <c r="F15" s="77"/>
      <c r="G15" s="77"/>
      <c r="H15" s="77"/>
      <c r="I15" s="25"/>
    </row>
    <row r="16" ht="18" customHeight="1" spans="1:9">
      <c r="A16" s="8"/>
      <c r="B16" s="75" t="s">
        <v>124</v>
      </c>
      <c r="C16" s="77"/>
      <c r="D16" s="75" t="s">
        <v>127</v>
      </c>
      <c r="E16" s="76">
        <f t="shared" si="0"/>
        <v>17.36</v>
      </c>
      <c r="F16" s="77">
        <v>17.36</v>
      </c>
      <c r="G16" s="77"/>
      <c r="H16" s="77"/>
      <c r="I16" s="25"/>
    </row>
    <row r="17" ht="18" customHeight="1" spans="1:9">
      <c r="A17" s="8"/>
      <c r="B17" s="75" t="s">
        <v>124</v>
      </c>
      <c r="C17" s="77"/>
      <c r="D17" s="75" t="s">
        <v>128</v>
      </c>
      <c r="E17" s="76">
        <f t="shared" si="0"/>
        <v>0</v>
      </c>
      <c r="F17" s="77"/>
      <c r="G17" s="77"/>
      <c r="H17" s="77"/>
      <c r="I17" s="25"/>
    </row>
    <row r="18" ht="18" customHeight="1" spans="1:9">
      <c r="A18" s="8"/>
      <c r="B18" s="75" t="s">
        <v>124</v>
      </c>
      <c r="C18" s="77"/>
      <c r="D18" s="75" t="s">
        <v>129</v>
      </c>
      <c r="E18" s="76">
        <f t="shared" si="0"/>
        <v>0</v>
      </c>
      <c r="F18" s="77"/>
      <c r="G18" s="77"/>
      <c r="H18" s="77"/>
      <c r="I18" s="25"/>
    </row>
    <row r="19" ht="18" customHeight="1" spans="1:9">
      <c r="A19" s="8"/>
      <c r="B19" s="75" t="s">
        <v>124</v>
      </c>
      <c r="C19" s="77"/>
      <c r="D19" s="75" t="s">
        <v>130</v>
      </c>
      <c r="E19" s="76">
        <f t="shared" si="0"/>
        <v>18593.82</v>
      </c>
      <c r="F19" s="77">
        <v>18593.82</v>
      </c>
      <c r="G19" s="77"/>
      <c r="H19" s="77"/>
      <c r="I19" s="25"/>
    </row>
    <row r="20" ht="18" customHeight="1" spans="1:9">
      <c r="A20" s="8"/>
      <c r="B20" s="75" t="s">
        <v>124</v>
      </c>
      <c r="C20" s="77"/>
      <c r="D20" s="75" t="s">
        <v>131</v>
      </c>
      <c r="E20" s="76">
        <f t="shared" si="0"/>
        <v>0</v>
      </c>
      <c r="F20" s="77"/>
      <c r="G20" s="77"/>
      <c r="H20" s="77"/>
      <c r="I20" s="25"/>
    </row>
    <row r="21" ht="18" customHeight="1" spans="1:9">
      <c r="A21" s="8"/>
      <c r="B21" s="75" t="s">
        <v>124</v>
      </c>
      <c r="C21" s="77"/>
      <c r="D21" s="75" t="s">
        <v>132</v>
      </c>
      <c r="E21" s="76">
        <f t="shared" si="0"/>
        <v>0</v>
      </c>
      <c r="F21" s="77"/>
      <c r="G21" s="77"/>
      <c r="H21" s="77"/>
      <c r="I21" s="25"/>
    </row>
    <row r="22" ht="18" customHeight="1" spans="1:9">
      <c r="A22" s="8"/>
      <c r="B22" s="75" t="s">
        <v>124</v>
      </c>
      <c r="C22" s="77"/>
      <c r="D22" s="75" t="s">
        <v>133</v>
      </c>
      <c r="E22" s="76">
        <f t="shared" si="0"/>
        <v>0</v>
      </c>
      <c r="F22" s="77"/>
      <c r="G22" s="77"/>
      <c r="H22" s="77"/>
      <c r="I22" s="25"/>
    </row>
    <row r="23" ht="18" customHeight="1" spans="1:9">
      <c r="A23" s="8"/>
      <c r="B23" s="75" t="s">
        <v>124</v>
      </c>
      <c r="C23" s="77"/>
      <c r="D23" s="75" t="s">
        <v>134</v>
      </c>
      <c r="E23" s="76">
        <f t="shared" si="0"/>
        <v>0</v>
      </c>
      <c r="F23" s="77"/>
      <c r="G23" s="77"/>
      <c r="H23" s="77"/>
      <c r="I23" s="25"/>
    </row>
    <row r="24" ht="18" customHeight="1" spans="1:9">
      <c r="A24" s="8"/>
      <c r="B24" s="75" t="s">
        <v>124</v>
      </c>
      <c r="C24" s="77"/>
      <c r="D24" s="75" t="s">
        <v>135</v>
      </c>
      <c r="E24" s="76">
        <f t="shared" si="0"/>
        <v>0</v>
      </c>
      <c r="F24" s="77"/>
      <c r="G24" s="77"/>
      <c r="H24" s="77"/>
      <c r="I24" s="25"/>
    </row>
    <row r="25" ht="18" customHeight="1" spans="1:9">
      <c r="A25" s="8"/>
      <c r="B25" s="75" t="s">
        <v>124</v>
      </c>
      <c r="C25" s="77"/>
      <c r="D25" s="75" t="s">
        <v>136</v>
      </c>
      <c r="E25" s="76">
        <f t="shared" si="0"/>
        <v>0</v>
      </c>
      <c r="F25" s="77"/>
      <c r="G25" s="77"/>
      <c r="H25" s="77"/>
      <c r="I25" s="25"/>
    </row>
    <row r="26" ht="18" customHeight="1" spans="1:9">
      <c r="A26" s="8"/>
      <c r="B26" s="75" t="s">
        <v>124</v>
      </c>
      <c r="C26" s="77"/>
      <c r="D26" s="75" t="s">
        <v>137</v>
      </c>
      <c r="E26" s="76">
        <f t="shared" si="0"/>
        <v>20.75</v>
      </c>
      <c r="F26" s="77">
        <v>20.75</v>
      </c>
      <c r="G26" s="77"/>
      <c r="H26" s="77"/>
      <c r="I26" s="25"/>
    </row>
    <row r="27" ht="18" customHeight="1" spans="1:9">
      <c r="A27" s="8"/>
      <c r="B27" s="75" t="s">
        <v>124</v>
      </c>
      <c r="C27" s="77"/>
      <c r="D27" s="75" t="s">
        <v>138</v>
      </c>
      <c r="E27" s="76">
        <f t="shared" si="0"/>
        <v>0</v>
      </c>
      <c r="F27" s="77"/>
      <c r="G27" s="77"/>
      <c r="H27" s="77"/>
      <c r="I27" s="25"/>
    </row>
    <row r="28" ht="18" customHeight="1" spans="1:9">
      <c r="A28" s="8"/>
      <c r="B28" s="75" t="s">
        <v>124</v>
      </c>
      <c r="C28" s="77"/>
      <c r="D28" s="75" t="s">
        <v>139</v>
      </c>
      <c r="E28" s="76">
        <f t="shared" si="0"/>
        <v>0</v>
      </c>
      <c r="F28" s="77"/>
      <c r="G28" s="77"/>
      <c r="H28" s="77"/>
      <c r="I28" s="25"/>
    </row>
    <row r="29" ht="18" customHeight="1" spans="1:9">
      <c r="A29" s="8"/>
      <c r="B29" s="75" t="s">
        <v>124</v>
      </c>
      <c r="C29" s="77"/>
      <c r="D29" s="75" t="s">
        <v>140</v>
      </c>
      <c r="E29" s="76">
        <f t="shared" si="0"/>
        <v>0</v>
      </c>
      <c r="F29" s="77"/>
      <c r="G29" s="77"/>
      <c r="H29" s="77"/>
      <c r="I29" s="25"/>
    </row>
    <row r="30" ht="18" customHeight="1" spans="1:9">
      <c r="A30" s="8"/>
      <c r="B30" s="75" t="s">
        <v>124</v>
      </c>
      <c r="C30" s="77"/>
      <c r="D30" s="75" t="s">
        <v>141</v>
      </c>
      <c r="E30" s="76">
        <f t="shared" si="0"/>
        <v>0</v>
      </c>
      <c r="F30" s="77"/>
      <c r="G30" s="77"/>
      <c r="H30" s="77"/>
      <c r="I30" s="25"/>
    </row>
    <row r="31" ht="18" customHeight="1" spans="1:9">
      <c r="A31" s="8"/>
      <c r="B31" s="75" t="s">
        <v>124</v>
      </c>
      <c r="C31" s="77"/>
      <c r="D31" s="75" t="s">
        <v>142</v>
      </c>
      <c r="E31" s="76">
        <f t="shared" si="0"/>
        <v>0</v>
      </c>
      <c r="F31" s="77"/>
      <c r="G31" s="77"/>
      <c r="H31" s="77"/>
      <c r="I31" s="25"/>
    </row>
    <row r="32" ht="18" customHeight="1" spans="1:9">
      <c r="A32" s="8"/>
      <c r="B32" s="75" t="s">
        <v>124</v>
      </c>
      <c r="C32" s="77"/>
      <c r="D32" s="75" t="s">
        <v>143</v>
      </c>
      <c r="E32" s="76">
        <f t="shared" si="0"/>
        <v>0</v>
      </c>
      <c r="F32" s="77"/>
      <c r="G32" s="77"/>
      <c r="H32" s="77"/>
      <c r="I32" s="25"/>
    </row>
    <row r="33" ht="18" customHeight="1" spans="1:9">
      <c r="A33" s="8"/>
      <c r="B33" s="75" t="s">
        <v>124</v>
      </c>
      <c r="C33" s="77"/>
      <c r="D33" s="75" t="s">
        <v>144</v>
      </c>
      <c r="E33" s="76">
        <f t="shared" si="0"/>
        <v>0</v>
      </c>
      <c r="F33" s="77"/>
      <c r="G33" s="77"/>
      <c r="H33" s="77"/>
      <c r="I33" s="25"/>
    </row>
    <row r="34" ht="9.75" customHeight="1" spans="1:9">
      <c r="A34" s="79"/>
      <c r="B34" s="79"/>
      <c r="C34" s="79"/>
      <c r="D34" s="38"/>
      <c r="E34" s="79"/>
      <c r="F34" s="79"/>
      <c r="G34" s="79"/>
      <c r="H34" s="79"/>
      <c r="I34" s="8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357638888888889" right="0.357638888888889" top="0.266666666666667" bottom="0.266666666666667" header="0" footer="0"/>
  <pageSetup paperSize="9" scale="8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3"/>
  <sheetViews>
    <sheetView topLeftCell="K1" workbookViewId="0">
      <pane ySplit="6" topLeftCell="A7" activePane="bottomLeft" state="frozen"/>
      <selection/>
      <selection pane="bottomLeft" activeCell="R20" sqref="R20"/>
    </sheetView>
  </sheetViews>
  <sheetFormatPr defaultColWidth="10" defaultRowHeight="13.5"/>
  <cols>
    <col min="1" max="1" width="0.25" style="47" customWidth="1"/>
    <col min="2" max="3" width="4.13333333333333" style="47" customWidth="1"/>
    <col min="4" max="4" width="7.2" style="47" customWidth="1"/>
    <col min="5" max="5" width="17.3083333333333" style="47" customWidth="1"/>
    <col min="6" max="6" width="12.3083333333333" style="47" customWidth="1"/>
    <col min="7" max="8" width="7.69166666666667" style="47" customWidth="1"/>
    <col min="9" max="9" width="8.55" style="47" customWidth="1"/>
    <col min="10" max="16" width="6.6" style="47" customWidth="1"/>
    <col min="17" max="18" width="10.475" style="47" customWidth="1"/>
    <col min="19" max="19" width="6.6" style="47" customWidth="1"/>
    <col min="20" max="20" width="11.5333333333333" style="47" customWidth="1"/>
    <col min="21" max="26" width="6.6" style="47" customWidth="1"/>
    <col min="27" max="28" width="10.6666666666667" style="47" customWidth="1"/>
    <col min="29" max="29" width="6.6" style="47" customWidth="1"/>
    <col min="30" max="30" width="10.1833333333333" style="47" customWidth="1"/>
    <col min="31" max="39" width="6.6" style="47" customWidth="1"/>
    <col min="40" max="40" width="1.53333333333333" style="47" customWidth="1"/>
    <col min="41" max="42" width="9.76666666666667" style="47" customWidth="1"/>
    <col min="43" max="16384" width="10" style="47"/>
  </cols>
  <sheetData>
    <row r="1" ht="16.35" customHeight="1" spans="1:40">
      <c r="A1" s="48"/>
      <c r="B1" s="48"/>
      <c r="C1" s="48"/>
      <c r="D1" s="28"/>
      <c r="E1" s="28"/>
      <c r="F1" s="29"/>
      <c r="G1" s="29"/>
      <c r="H1" s="29"/>
      <c r="I1" s="28"/>
      <c r="J1" s="28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5" t="s">
        <v>145</v>
      </c>
      <c r="AN1" s="66"/>
    </row>
    <row r="2" ht="22.8" customHeight="1" spans="1:40">
      <c r="A2" s="29"/>
      <c r="B2" s="49" t="s">
        <v>146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66"/>
    </row>
    <row r="3" ht="19.55" customHeight="1" spans="1:40">
      <c r="A3" s="50"/>
      <c r="B3" s="51" t="s">
        <v>4</v>
      </c>
      <c r="C3" s="51"/>
      <c r="D3" s="51"/>
      <c r="E3" s="51"/>
      <c r="F3" s="42"/>
      <c r="G3" s="50"/>
      <c r="H3" s="52"/>
      <c r="I3" s="42"/>
      <c r="J3" s="42"/>
      <c r="K3" s="50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67" t="s">
        <v>5</v>
      </c>
      <c r="AL3" s="68"/>
      <c r="AM3" s="69"/>
      <c r="AN3" s="70"/>
    </row>
    <row r="4" s="46" customFormat="1" ht="24.4" customHeight="1" spans="1:40">
      <c r="A4" s="53"/>
      <c r="B4" s="54" t="s">
        <v>8</v>
      </c>
      <c r="C4" s="54"/>
      <c r="D4" s="54"/>
      <c r="E4" s="54"/>
      <c r="F4" s="54" t="s">
        <v>147</v>
      </c>
      <c r="G4" s="54" t="s">
        <v>148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149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150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71"/>
    </row>
    <row r="5" s="46" customFormat="1" ht="32" customHeight="1" spans="1:40">
      <c r="A5" s="53"/>
      <c r="B5" s="54" t="s">
        <v>79</v>
      </c>
      <c r="C5" s="54"/>
      <c r="D5" s="54" t="s">
        <v>69</v>
      </c>
      <c r="E5" s="54" t="s">
        <v>70</v>
      </c>
      <c r="F5" s="54"/>
      <c r="G5" s="54" t="s">
        <v>58</v>
      </c>
      <c r="H5" s="54" t="s">
        <v>151</v>
      </c>
      <c r="I5" s="54"/>
      <c r="J5" s="54"/>
      <c r="K5" s="54" t="s">
        <v>152</v>
      </c>
      <c r="L5" s="54"/>
      <c r="M5" s="54"/>
      <c r="N5" s="54" t="s">
        <v>153</v>
      </c>
      <c r="O5" s="54"/>
      <c r="P5" s="54"/>
      <c r="Q5" s="54" t="s">
        <v>58</v>
      </c>
      <c r="R5" s="54" t="s">
        <v>151</v>
      </c>
      <c r="S5" s="54"/>
      <c r="T5" s="54"/>
      <c r="U5" s="54" t="s">
        <v>152</v>
      </c>
      <c r="V5" s="54"/>
      <c r="W5" s="54"/>
      <c r="X5" s="54" t="s">
        <v>153</v>
      </c>
      <c r="Y5" s="54"/>
      <c r="Z5" s="54"/>
      <c r="AA5" s="54" t="s">
        <v>58</v>
      </c>
      <c r="AB5" s="54" t="s">
        <v>151</v>
      </c>
      <c r="AC5" s="54"/>
      <c r="AD5" s="54"/>
      <c r="AE5" s="54" t="s">
        <v>152</v>
      </c>
      <c r="AF5" s="54"/>
      <c r="AG5" s="54"/>
      <c r="AH5" s="54" t="s">
        <v>153</v>
      </c>
      <c r="AI5" s="54"/>
      <c r="AJ5" s="54"/>
      <c r="AK5" s="54" t="s">
        <v>154</v>
      </c>
      <c r="AL5" s="54"/>
      <c r="AM5" s="54"/>
      <c r="AN5" s="71"/>
    </row>
    <row r="6" s="46" customFormat="1" ht="32" customHeight="1" spans="1:40">
      <c r="A6" s="55"/>
      <c r="B6" s="54" t="s">
        <v>80</v>
      </c>
      <c r="C6" s="54" t="s">
        <v>81</v>
      </c>
      <c r="D6" s="54"/>
      <c r="E6" s="54"/>
      <c r="F6" s="54"/>
      <c r="G6" s="54"/>
      <c r="H6" s="54" t="s">
        <v>155</v>
      </c>
      <c r="I6" s="54" t="s">
        <v>75</v>
      </c>
      <c r="J6" s="54" t="s">
        <v>76</v>
      </c>
      <c r="K6" s="54" t="s">
        <v>155</v>
      </c>
      <c r="L6" s="54" t="s">
        <v>75</v>
      </c>
      <c r="M6" s="54" t="s">
        <v>76</v>
      </c>
      <c r="N6" s="54" t="s">
        <v>155</v>
      </c>
      <c r="O6" s="54" t="s">
        <v>75</v>
      </c>
      <c r="P6" s="54" t="s">
        <v>76</v>
      </c>
      <c r="Q6" s="54"/>
      <c r="R6" s="54" t="s">
        <v>155</v>
      </c>
      <c r="S6" s="54" t="s">
        <v>75</v>
      </c>
      <c r="T6" s="54" t="s">
        <v>76</v>
      </c>
      <c r="U6" s="54" t="s">
        <v>155</v>
      </c>
      <c r="V6" s="54" t="s">
        <v>75</v>
      </c>
      <c r="W6" s="54" t="s">
        <v>76</v>
      </c>
      <c r="X6" s="54" t="s">
        <v>155</v>
      </c>
      <c r="Y6" s="54" t="s">
        <v>75</v>
      </c>
      <c r="Z6" s="54" t="s">
        <v>76</v>
      </c>
      <c r="AA6" s="54"/>
      <c r="AB6" s="54" t="s">
        <v>155</v>
      </c>
      <c r="AC6" s="54" t="s">
        <v>75</v>
      </c>
      <c r="AD6" s="54" t="s">
        <v>76</v>
      </c>
      <c r="AE6" s="54" t="s">
        <v>155</v>
      </c>
      <c r="AF6" s="54" t="s">
        <v>75</v>
      </c>
      <c r="AG6" s="54" t="s">
        <v>76</v>
      </c>
      <c r="AH6" s="54" t="s">
        <v>155</v>
      </c>
      <c r="AI6" s="54" t="s">
        <v>75</v>
      </c>
      <c r="AJ6" s="54" t="s">
        <v>76</v>
      </c>
      <c r="AK6" s="54" t="s">
        <v>155</v>
      </c>
      <c r="AL6" s="54" t="s">
        <v>75</v>
      </c>
      <c r="AM6" s="54" t="s">
        <v>76</v>
      </c>
      <c r="AN6" s="71"/>
    </row>
    <row r="7" s="46" customFormat="1" ht="25" customHeight="1" spans="1:40">
      <c r="A7" s="53"/>
      <c r="B7" s="56"/>
      <c r="C7" s="56"/>
      <c r="D7" s="56"/>
      <c r="E7" s="56" t="s">
        <v>71</v>
      </c>
      <c r="F7" s="57">
        <f>F8</f>
        <v>18664.407</v>
      </c>
      <c r="G7" s="57">
        <f t="shared" ref="G7:AM7" si="0">G8</f>
        <v>281.367</v>
      </c>
      <c r="H7" s="57">
        <f t="shared" si="0"/>
        <v>281.367</v>
      </c>
      <c r="I7" s="57">
        <f t="shared" si="0"/>
        <v>276.867</v>
      </c>
      <c r="J7" s="57">
        <f t="shared" si="0"/>
        <v>4.5</v>
      </c>
      <c r="K7" s="57">
        <f t="shared" si="0"/>
        <v>0</v>
      </c>
      <c r="L7" s="57">
        <f t="shared" si="0"/>
        <v>0</v>
      </c>
      <c r="M7" s="57">
        <f t="shared" si="0"/>
        <v>0</v>
      </c>
      <c r="N7" s="57">
        <f t="shared" si="0"/>
        <v>0</v>
      </c>
      <c r="O7" s="57">
        <f t="shared" si="0"/>
        <v>0</v>
      </c>
      <c r="P7" s="57">
        <f t="shared" si="0"/>
        <v>0</v>
      </c>
      <c r="Q7" s="57">
        <f t="shared" si="0"/>
        <v>13710</v>
      </c>
      <c r="R7" s="57">
        <f t="shared" si="0"/>
        <v>13710</v>
      </c>
      <c r="S7" s="57">
        <f t="shared" si="0"/>
        <v>0</v>
      </c>
      <c r="T7" s="57">
        <f t="shared" si="0"/>
        <v>13710</v>
      </c>
      <c r="U7" s="57">
        <f t="shared" si="0"/>
        <v>0</v>
      </c>
      <c r="V7" s="57">
        <f t="shared" si="0"/>
        <v>0</v>
      </c>
      <c r="W7" s="57">
        <f t="shared" si="0"/>
        <v>0</v>
      </c>
      <c r="X7" s="57">
        <f t="shared" si="0"/>
        <v>0</v>
      </c>
      <c r="Y7" s="57">
        <f t="shared" si="0"/>
        <v>0</v>
      </c>
      <c r="Z7" s="57">
        <f t="shared" si="0"/>
        <v>0</v>
      </c>
      <c r="AA7" s="57">
        <f t="shared" si="0"/>
        <v>4673.04</v>
      </c>
      <c r="AB7" s="57">
        <f t="shared" si="0"/>
        <v>4673.04</v>
      </c>
      <c r="AC7" s="57">
        <f t="shared" si="0"/>
        <v>22.153971</v>
      </c>
      <c r="AD7" s="57">
        <f t="shared" si="0"/>
        <v>4650.891574</v>
      </c>
      <c r="AE7" s="57">
        <f t="shared" si="0"/>
        <v>0</v>
      </c>
      <c r="AF7" s="57">
        <f t="shared" si="0"/>
        <v>0</v>
      </c>
      <c r="AG7" s="57">
        <f t="shared" si="0"/>
        <v>0</v>
      </c>
      <c r="AH7" s="57">
        <f t="shared" si="0"/>
        <v>0</v>
      </c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71"/>
    </row>
    <row r="8" s="46" customFormat="1" ht="25" customHeight="1" spans="1:40">
      <c r="A8" s="53"/>
      <c r="B8" s="58" t="s">
        <v>22</v>
      </c>
      <c r="C8" s="58" t="s">
        <v>22</v>
      </c>
      <c r="D8" s="58">
        <v>122001</v>
      </c>
      <c r="E8" s="58" t="s">
        <v>72</v>
      </c>
      <c r="F8" s="59">
        <f>G8+Q8+AA8</f>
        <v>18664.407</v>
      </c>
      <c r="G8" s="59">
        <f t="shared" ref="G8:G45" si="1">H8+K8+N8</f>
        <v>281.367</v>
      </c>
      <c r="H8" s="59">
        <f t="shared" ref="H8:H45" si="2">I8+J8</f>
        <v>281.367</v>
      </c>
      <c r="I8" s="59">
        <f>I9+I21+I35</f>
        <v>276.867</v>
      </c>
      <c r="J8" s="59">
        <f>J9+J21+J35</f>
        <v>4.5</v>
      </c>
      <c r="K8" s="59">
        <f t="shared" ref="K8:R8" si="3">K9+K21+K35</f>
        <v>0</v>
      </c>
      <c r="L8" s="59">
        <f t="shared" si="3"/>
        <v>0</v>
      </c>
      <c r="M8" s="59">
        <f t="shared" si="3"/>
        <v>0</v>
      </c>
      <c r="N8" s="59">
        <f t="shared" si="3"/>
        <v>0</v>
      </c>
      <c r="O8" s="59">
        <f t="shared" si="3"/>
        <v>0</v>
      </c>
      <c r="P8" s="59">
        <f t="shared" si="3"/>
        <v>0</v>
      </c>
      <c r="Q8" s="59">
        <v>13710</v>
      </c>
      <c r="R8" s="59">
        <v>13710</v>
      </c>
      <c r="S8" s="59">
        <f>S9+S21+S35</f>
        <v>0</v>
      </c>
      <c r="T8" s="59">
        <f>T21+T40</f>
        <v>13710</v>
      </c>
      <c r="U8" s="59">
        <f t="shared" ref="U8:Z8" si="4">U9+U21+U35</f>
        <v>0</v>
      </c>
      <c r="V8" s="59">
        <f t="shared" si="4"/>
        <v>0</v>
      </c>
      <c r="W8" s="59">
        <f t="shared" si="4"/>
        <v>0</v>
      </c>
      <c r="X8" s="59">
        <f t="shared" si="4"/>
        <v>0</v>
      </c>
      <c r="Y8" s="59">
        <f t="shared" si="4"/>
        <v>0</v>
      </c>
      <c r="Z8" s="59">
        <f t="shared" si="4"/>
        <v>0</v>
      </c>
      <c r="AA8" s="59">
        <f>AB8</f>
        <v>4673.04</v>
      </c>
      <c r="AB8" s="59">
        <v>4673.04</v>
      </c>
      <c r="AC8" s="59">
        <f>AC9+AC21+AC35</f>
        <v>22.153971</v>
      </c>
      <c r="AD8" s="59">
        <f>AD21+AD35+AD41+AD43</f>
        <v>4650.891574</v>
      </c>
      <c r="AE8" s="59">
        <f t="shared" ref="AE8:AE45" si="5">AF8+AG8</f>
        <v>0</v>
      </c>
      <c r="AF8" s="59"/>
      <c r="AG8" s="59"/>
      <c r="AH8" s="59">
        <f t="shared" ref="AH8:AH45" si="6">AI8+AJ8</f>
        <v>0</v>
      </c>
      <c r="AI8" s="59"/>
      <c r="AJ8" s="59"/>
      <c r="AK8" s="59">
        <f t="shared" ref="AK8:AK39" si="7">AL8+AM8</f>
        <v>0</v>
      </c>
      <c r="AL8" s="59"/>
      <c r="AM8" s="59"/>
      <c r="AN8" s="71"/>
    </row>
    <row r="9" s="46" customFormat="1" ht="25" customHeight="1" spans="1:40">
      <c r="A9" s="53"/>
      <c r="B9" s="58">
        <v>301</v>
      </c>
      <c r="C9" s="60"/>
      <c r="D9" s="58"/>
      <c r="E9" s="58" t="s">
        <v>156</v>
      </c>
      <c r="F9" s="59">
        <f>G9+Q9+AA9</f>
        <v>253.452271</v>
      </c>
      <c r="G9" s="59">
        <f t="shared" si="1"/>
        <v>236.5705</v>
      </c>
      <c r="H9" s="59">
        <f t="shared" si="2"/>
        <v>236.5705</v>
      </c>
      <c r="I9" s="59">
        <f>SUM(I10:I12,I14:I17,I20)</f>
        <v>236.5705</v>
      </c>
      <c r="J9" s="59">
        <f t="shared" ref="J9:AD9" si="8">SUM(J10:J12,J14:J17,J20)</f>
        <v>0</v>
      </c>
      <c r="K9" s="59">
        <f t="shared" si="8"/>
        <v>0</v>
      </c>
      <c r="L9" s="59">
        <f t="shared" si="8"/>
        <v>0</v>
      </c>
      <c r="M9" s="59">
        <f t="shared" si="8"/>
        <v>0</v>
      </c>
      <c r="N9" s="59">
        <f t="shared" si="8"/>
        <v>0</v>
      </c>
      <c r="O9" s="59">
        <f t="shared" si="8"/>
        <v>0</v>
      </c>
      <c r="P9" s="59">
        <f t="shared" si="8"/>
        <v>0</v>
      </c>
      <c r="Q9" s="59">
        <f t="shared" si="8"/>
        <v>0</v>
      </c>
      <c r="R9" s="59">
        <f t="shared" si="8"/>
        <v>0</v>
      </c>
      <c r="S9" s="59">
        <f t="shared" si="8"/>
        <v>0</v>
      </c>
      <c r="T9" s="59">
        <f t="shared" si="8"/>
        <v>0</v>
      </c>
      <c r="U9" s="59">
        <f t="shared" si="8"/>
        <v>0</v>
      </c>
      <c r="V9" s="59">
        <f t="shared" si="8"/>
        <v>0</v>
      </c>
      <c r="W9" s="59">
        <f t="shared" si="8"/>
        <v>0</v>
      </c>
      <c r="X9" s="59">
        <f t="shared" si="8"/>
        <v>0</v>
      </c>
      <c r="Y9" s="59">
        <f t="shared" si="8"/>
        <v>0</v>
      </c>
      <c r="Z9" s="59">
        <f t="shared" si="8"/>
        <v>0</v>
      </c>
      <c r="AA9" s="59">
        <f t="shared" si="8"/>
        <v>16.881771</v>
      </c>
      <c r="AB9" s="59">
        <f t="shared" si="8"/>
        <v>16.881771</v>
      </c>
      <c r="AC9" s="59">
        <f t="shared" si="8"/>
        <v>16.881771</v>
      </c>
      <c r="AD9" s="59">
        <f t="shared" si="8"/>
        <v>0</v>
      </c>
      <c r="AE9" s="59">
        <f t="shared" si="5"/>
        <v>0</v>
      </c>
      <c r="AF9" s="59">
        <f>SUM(AF10:AF12,AF14:AF17,AF20)</f>
        <v>0</v>
      </c>
      <c r="AG9" s="59">
        <f>SUM(AG10:AG12,AG14:AG17,AG20)</f>
        <v>0</v>
      </c>
      <c r="AH9" s="59">
        <f t="shared" si="6"/>
        <v>0</v>
      </c>
      <c r="AI9" s="59">
        <f>SUM(AI10:AI12,AI14:AI17,AI20)</f>
        <v>0</v>
      </c>
      <c r="AJ9" s="59">
        <f>SUM(AJ10:AJ12,AJ14:AJ17,AJ20)</f>
        <v>0</v>
      </c>
      <c r="AK9" s="59">
        <f t="shared" si="7"/>
        <v>0</v>
      </c>
      <c r="AL9" s="59">
        <f>SUM(AL10:AL12,AL14:AL17,AL20)</f>
        <v>0</v>
      </c>
      <c r="AM9" s="59">
        <f>SUM(AM10:AM12,AM14:AM17,AM20)</f>
        <v>0</v>
      </c>
      <c r="AN9" s="71"/>
    </row>
    <row r="10" s="46" customFormat="1" ht="25" customHeight="1" spans="1:40">
      <c r="A10" s="53"/>
      <c r="B10" s="58" t="s">
        <v>22</v>
      </c>
      <c r="C10" s="60" t="s">
        <v>84</v>
      </c>
      <c r="D10" s="58"/>
      <c r="E10" s="58" t="s">
        <v>157</v>
      </c>
      <c r="F10" s="59">
        <f>G10+Q10+AA10</f>
        <v>98.499719</v>
      </c>
      <c r="G10" s="59">
        <f t="shared" si="1"/>
        <v>94.6236</v>
      </c>
      <c r="H10" s="59">
        <f t="shared" si="2"/>
        <v>94.6236</v>
      </c>
      <c r="I10" s="64">
        <v>94.6236</v>
      </c>
      <c r="J10" s="64"/>
      <c r="K10" s="59">
        <f t="shared" ref="K10:K18" si="9">L10+M10</f>
        <v>0</v>
      </c>
      <c r="L10" s="64"/>
      <c r="M10" s="64"/>
      <c r="N10" s="59">
        <f t="shared" ref="N10:N39" si="10">O10+P10</f>
        <v>0</v>
      </c>
      <c r="O10" s="64"/>
      <c r="P10" s="64"/>
      <c r="Q10" s="59">
        <f t="shared" ref="Q10:Q39" si="11">R10+U10+X10</f>
        <v>0</v>
      </c>
      <c r="R10" s="59">
        <f t="shared" ref="R10:R39" si="12">S10+T10</f>
        <v>0</v>
      </c>
      <c r="S10" s="64"/>
      <c r="T10" s="64"/>
      <c r="U10" s="59">
        <f t="shared" ref="U10:U39" si="13">V10+W10</f>
        <v>0</v>
      </c>
      <c r="V10" s="64"/>
      <c r="W10" s="64"/>
      <c r="X10" s="59">
        <f t="shared" ref="X10:X39" si="14">Y10+Z10</f>
        <v>0</v>
      </c>
      <c r="Y10" s="64"/>
      <c r="Z10" s="64"/>
      <c r="AA10" s="59">
        <f t="shared" ref="AA10:AA39" si="15">AB10+AE10+AH10+AK10</f>
        <v>3.876119</v>
      </c>
      <c r="AB10" s="59">
        <f t="shared" ref="AB10:AB39" si="16">AC10+AD10</f>
        <v>3.876119</v>
      </c>
      <c r="AC10" s="64">
        <v>3.876119</v>
      </c>
      <c r="AD10" s="64"/>
      <c r="AE10" s="59">
        <f t="shared" si="5"/>
        <v>0</v>
      </c>
      <c r="AF10" s="64"/>
      <c r="AG10" s="64"/>
      <c r="AH10" s="59">
        <f t="shared" si="6"/>
        <v>0</v>
      </c>
      <c r="AI10" s="64"/>
      <c r="AJ10" s="64"/>
      <c r="AK10" s="59">
        <f t="shared" si="7"/>
        <v>0</v>
      </c>
      <c r="AL10" s="64"/>
      <c r="AM10" s="64"/>
      <c r="AN10" s="71"/>
    </row>
    <row r="11" s="46" customFormat="1" ht="25" customHeight="1" spans="2:40">
      <c r="B11" s="58" t="s">
        <v>22</v>
      </c>
      <c r="C11" s="60" t="s">
        <v>86</v>
      </c>
      <c r="D11" s="58"/>
      <c r="E11" s="58" t="s">
        <v>158</v>
      </c>
      <c r="F11" s="59">
        <f>G11+Q11+AA11</f>
        <v>39.1692</v>
      </c>
      <c r="G11" s="59">
        <f t="shared" si="1"/>
        <v>39.1692</v>
      </c>
      <c r="H11" s="59">
        <f t="shared" si="2"/>
        <v>39.1692</v>
      </c>
      <c r="I11" s="64">
        <v>39.1692</v>
      </c>
      <c r="J11" s="64"/>
      <c r="K11" s="59">
        <f t="shared" si="9"/>
        <v>0</v>
      </c>
      <c r="L11" s="64"/>
      <c r="M11" s="64"/>
      <c r="N11" s="59">
        <f t="shared" si="10"/>
        <v>0</v>
      </c>
      <c r="O11" s="64"/>
      <c r="P11" s="64"/>
      <c r="Q11" s="59">
        <f t="shared" si="11"/>
        <v>0</v>
      </c>
      <c r="R11" s="59">
        <f t="shared" si="12"/>
        <v>0</v>
      </c>
      <c r="S11" s="64"/>
      <c r="T11" s="64"/>
      <c r="U11" s="59">
        <f t="shared" si="13"/>
        <v>0</v>
      </c>
      <c r="V11" s="64"/>
      <c r="W11" s="64"/>
      <c r="X11" s="59">
        <f t="shared" si="14"/>
        <v>0</v>
      </c>
      <c r="Y11" s="64"/>
      <c r="Z11" s="64"/>
      <c r="AA11" s="59">
        <f t="shared" si="15"/>
        <v>0</v>
      </c>
      <c r="AB11" s="59">
        <f t="shared" si="16"/>
        <v>0</v>
      </c>
      <c r="AC11" s="64"/>
      <c r="AD11" s="64"/>
      <c r="AE11" s="59">
        <f t="shared" si="5"/>
        <v>0</v>
      </c>
      <c r="AF11" s="64"/>
      <c r="AG11" s="64"/>
      <c r="AH11" s="59">
        <f t="shared" si="6"/>
        <v>0</v>
      </c>
      <c r="AI11" s="64"/>
      <c r="AJ11" s="64"/>
      <c r="AK11" s="59">
        <f t="shared" si="7"/>
        <v>0</v>
      </c>
      <c r="AL11" s="64"/>
      <c r="AM11" s="64"/>
      <c r="AN11" s="71"/>
    </row>
    <row r="12" s="46" customFormat="1" ht="25" customHeight="1" spans="2:40">
      <c r="B12" s="58" t="s">
        <v>22</v>
      </c>
      <c r="C12" s="60" t="s">
        <v>159</v>
      </c>
      <c r="D12" s="58"/>
      <c r="E12" s="58" t="s">
        <v>160</v>
      </c>
      <c r="F12" s="59">
        <v>9.04</v>
      </c>
      <c r="G12" s="59">
        <f t="shared" si="1"/>
        <v>4.37</v>
      </c>
      <c r="H12" s="59">
        <f t="shared" si="2"/>
        <v>4.37</v>
      </c>
      <c r="I12" s="59">
        <v>4.37</v>
      </c>
      <c r="J12" s="59">
        <f t="shared" ref="G12:AM12" si="17">J13</f>
        <v>0</v>
      </c>
      <c r="K12" s="59">
        <f t="shared" si="9"/>
        <v>0</v>
      </c>
      <c r="L12" s="59">
        <f t="shared" si="17"/>
        <v>0</v>
      </c>
      <c r="M12" s="59">
        <f t="shared" si="17"/>
        <v>0</v>
      </c>
      <c r="N12" s="59">
        <f t="shared" si="10"/>
        <v>0</v>
      </c>
      <c r="O12" s="59">
        <f t="shared" si="17"/>
        <v>0</v>
      </c>
      <c r="P12" s="59">
        <f t="shared" si="17"/>
        <v>0</v>
      </c>
      <c r="Q12" s="59">
        <f t="shared" si="11"/>
        <v>0</v>
      </c>
      <c r="R12" s="59">
        <f t="shared" si="12"/>
        <v>0</v>
      </c>
      <c r="S12" s="59">
        <f t="shared" si="17"/>
        <v>0</v>
      </c>
      <c r="T12" s="59">
        <f t="shared" si="17"/>
        <v>0</v>
      </c>
      <c r="U12" s="59">
        <f t="shared" si="13"/>
        <v>0</v>
      </c>
      <c r="V12" s="59">
        <f t="shared" si="17"/>
        <v>0</v>
      </c>
      <c r="W12" s="59">
        <f t="shared" si="17"/>
        <v>0</v>
      </c>
      <c r="X12" s="59">
        <f t="shared" si="14"/>
        <v>0</v>
      </c>
      <c r="Y12" s="59">
        <f t="shared" si="17"/>
        <v>0</v>
      </c>
      <c r="Z12" s="59">
        <f t="shared" si="17"/>
        <v>0</v>
      </c>
      <c r="AA12" s="59">
        <f t="shared" si="15"/>
        <v>4.6637</v>
      </c>
      <c r="AB12" s="59">
        <f t="shared" si="16"/>
        <v>4.6637</v>
      </c>
      <c r="AC12" s="59">
        <v>4.6637</v>
      </c>
      <c r="AD12" s="59">
        <f t="shared" si="17"/>
        <v>0</v>
      </c>
      <c r="AE12" s="59">
        <f t="shared" si="5"/>
        <v>0</v>
      </c>
      <c r="AF12" s="59">
        <f t="shared" si="17"/>
        <v>0</v>
      </c>
      <c r="AG12" s="59">
        <f t="shared" si="17"/>
        <v>0</v>
      </c>
      <c r="AH12" s="59">
        <f t="shared" si="6"/>
        <v>0</v>
      </c>
      <c r="AI12" s="59">
        <f t="shared" si="17"/>
        <v>0</v>
      </c>
      <c r="AJ12" s="59">
        <f t="shared" si="17"/>
        <v>0</v>
      </c>
      <c r="AK12" s="59">
        <f t="shared" si="7"/>
        <v>0</v>
      </c>
      <c r="AL12" s="59">
        <f t="shared" si="17"/>
        <v>0</v>
      </c>
      <c r="AM12" s="59">
        <f t="shared" si="17"/>
        <v>0</v>
      </c>
      <c r="AN12" s="71"/>
    </row>
    <row r="13" s="46" customFormat="1" ht="25" customHeight="1" spans="1:40">
      <c r="A13" s="53"/>
      <c r="B13" s="58"/>
      <c r="C13" s="60"/>
      <c r="D13" s="58"/>
      <c r="E13" s="58" t="s">
        <v>161</v>
      </c>
      <c r="F13" s="59">
        <f t="shared" ref="F13:F39" si="18">G13+Q13+AA13</f>
        <v>9.0361</v>
      </c>
      <c r="G13" s="59">
        <f t="shared" si="1"/>
        <v>4.3724</v>
      </c>
      <c r="H13" s="59">
        <f t="shared" si="2"/>
        <v>4.3724</v>
      </c>
      <c r="I13" s="64">
        <v>4.3724</v>
      </c>
      <c r="J13" s="64"/>
      <c r="K13" s="59">
        <f t="shared" si="9"/>
        <v>0</v>
      </c>
      <c r="L13" s="64"/>
      <c r="M13" s="64"/>
      <c r="N13" s="59">
        <f t="shared" si="10"/>
        <v>0</v>
      </c>
      <c r="O13" s="64"/>
      <c r="P13" s="64"/>
      <c r="Q13" s="59">
        <f t="shared" si="11"/>
        <v>0</v>
      </c>
      <c r="R13" s="59">
        <f t="shared" si="12"/>
        <v>0</v>
      </c>
      <c r="S13" s="64"/>
      <c r="T13" s="64"/>
      <c r="U13" s="59">
        <f t="shared" si="13"/>
        <v>0</v>
      </c>
      <c r="V13" s="64"/>
      <c r="W13" s="64"/>
      <c r="X13" s="59">
        <f t="shared" si="14"/>
        <v>0</v>
      </c>
      <c r="Y13" s="64"/>
      <c r="Z13" s="64"/>
      <c r="AA13" s="59">
        <f t="shared" si="15"/>
        <v>4.6637</v>
      </c>
      <c r="AB13" s="59">
        <f t="shared" si="16"/>
        <v>4.6637</v>
      </c>
      <c r="AC13" s="64">
        <v>4.6637</v>
      </c>
      <c r="AD13" s="64"/>
      <c r="AE13" s="59">
        <f t="shared" si="5"/>
        <v>0</v>
      </c>
      <c r="AF13" s="64"/>
      <c r="AG13" s="64"/>
      <c r="AH13" s="59">
        <f t="shared" si="6"/>
        <v>0</v>
      </c>
      <c r="AI13" s="64"/>
      <c r="AJ13" s="64"/>
      <c r="AK13" s="59">
        <f t="shared" si="7"/>
        <v>0</v>
      </c>
      <c r="AL13" s="64"/>
      <c r="AM13" s="64"/>
      <c r="AN13" s="71"/>
    </row>
    <row r="14" s="46" customFormat="1" ht="25" customHeight="1" spans="2:40">
      <c r="B14" s="58" t="s">
        <v>22</v>
      </c>
      <c r="C14" s="60" t="s">
        <v>22</v>
      </c>
      <c r="D14" s="58"/>
      <c r="E14" s="58" t="s">
        <v>162</v>
      </c>
      <c r="F14" s="59">
        <f t="shared" si="18"/>
        <v>34.752</v>
      </c>
      <c r="G14" s="59">
        <f t="shared" si="1"/>
        <v>34.752</v>
      </c>
      <c r="H14" s="59">
        <f t="shared" si="2"/>
        <v>34.752</v>
      </c>
      <c r="I14" s="64">
        <v>34.752</v>
      </c>
      <c r="J14" s="64"/>
      <c r="K14" s="59">
        <f t="shared" si="9"/>
        <v>0</v>
      </c>
      <c r="L14" s="64"/>
      <c r="M14" s="64"/>
      <c r="N14" s="59">
        <f t="shared" si="10"/>
        <v>0</v>
      </c>
      <c r="O14" s="64"/>
      <c r="P14" s="64"/>
      <c r="Q14" s="59">
        <f t="shared" si="11"/>
        <v>0</v>
      </c>
      <c r="R14" s="59">
        <f t="shared" si="12"/>
        <v>0</v>
      </c>
      <c r="S14" s="64"/>
      <c r="T14" s="64"/>
      <c r="U14" s="59">
        <f t="shared" si="13"/>
        <v>0</v>
      </c>
      <c r="V14" s="64"/>
      <c r="W14" s="64"/>
      <c r="X14" s="59">
        <f t="shared" si="14"/>
        <v>0</v>
      </c>
      <c r="Y14" s="64"/>
      <c r="Z14" s="64"/>
      <c r="AA14" s="59">
        <f t="shared" si="15"/>
        <v>0</v>
      </c>
      <c r="AB14" s="59">
        <f t="shared" si="16"/>
        <v>0</v>
      </c>
      <c r="AC14" s="64"/>
      <c r="AD14" s="64"/>
      <c r="AE14" s="59">
        <f t="shared" si="5"/>
        <v>0</v>
      </c>
      <c r="AF14" s="64"/>
      <c r="AG14" s="64"/>
      <c r="AH14" s="59">
        <f t="shared" si="6"/>
        <v>0</v>
      </c>
      <c r="AI14" s="64"/>
      <c r="AJ14" s="64"/>
      <c r="AK14" s="59">
        <f t="shared" si="7"/>
        <v>0</v>
      </c>
      <c r="AL14" s="64"/>
      <c r="AM14" s="64"/>
      <c r="AN14" s="71"/>
    </row>
    <row r="15" s="46" customFormat="1" ht="25" customHeight="1" spans="2:40">
      <c r="B15" s="58">
        <v>301</v>
      </c>
      <c r="C15" s="60" t="s">
        <v>163</v>
      </c>
      <c r="D15" s="58"/>
      <c r="E15" s="58" t="s">
        <v>164</v>
      </c>
      <c r="F15" s="59">
        <f t="shared" si="18"/>
        <v>32.483792</v>
      </c>
      <c r="G15" s="59">
        <f t="shared" si="1"/>
        <v>27.6668</v>
      </c>
      <c r="H15" s="59">
        <f t="shared" si="2"/>
        <v>27.6668</v>
      </c>
      <c r="I15" s="64">
        <v>27.6668</v>
      </c>
      <c r="J15" s="64"/>
      <c r="K15" s="59">
        <f t="shared" si="9"/>
        <v>0</v>
      </c>
      <c r="L15" s="64"/>
      <c r="M15" s="64"/>
      <c r="N15" s="59">
        <f t="shared" si="10"/>
        <v>0</v>
      </c>
      <c r="O15" s="64"/>
      <c r="P15" s="64"/>
      <c r="Q15" s="59">
        <f t="shared" si="11"/>
        <v>0</v>
      </c>
      <c r="R15" s="59">
        <f t="shared" si="12"/>
        <v>0</v>
      </c>
      <c r="S15" s="64"/>
      <c r="T15" s="64"/>
      <c r="U15" s="59">
        <f t="shared" si="13"/>
        <v>0</v>
      </c>
      <c r="V15" s="64"/>
      <c r="W15" s="64"/>
      <c r="X15" s="59">
        <f t="shared" si="14"/>
        <v>0</v>
      </c>
      <c r="Y15" s="64"/>
      <c r="Z15" s="64"/>
      <c r="AA15" s="59">
        <f t="shared" si="15"/>
        <v>4.816992</v>
      </c>
      <c r="AB15" s="59">
        <f t="shared" si="16"/>
        <v>4.816992</v>
      </c>
      <c r="AC15" s="64">
        <v>4.816992</v>
      </c>
      <c r="AD15" s="64"/>
      <c r="AE15" s="59">
        <f t="shared" si="5"/>
        <v>0</v>
      </c>
      <c r="AF15" s="64"/>
      <c r="AG15" s="64"/>
      <c r="AH15" s="59">
        <f t="shared" si="6"/>
        <v>0</v>
      </c>
      <c r="AI15" s="64"/>
      <c r="AJ15" s="64"/>
      <c r="AK15" s="59">
        <f t="shared" si="7"/>
        <v>0</v>
      </c>
      <c r="AL15" s="64"/>
      <c r="AM15" s="64"/>
      <c r="AN15" s="71"/>
    </row>
    <row r="16" s="46" customFormat="1" ht="25" customHeight="1" spans="2:40">
      <c r="B16" s="58" t="s">
        <v>22</v>
      </c>
      <c r="C16" s="60" t="s">
        <v>165</v>
      </c>
      <c r="D16" s="58"/>
      <c r="E16" s="58" t="s">
        <v>166</v>
      </c>
      <c r="F16" s="59">
        <f t="shared" si="18"/>
        <v>17.35836</v>
      </c>
      <c r="G16" s="59">
        <f t="shared" si="1"/>
        <v>13.8334</v>
      </c>
      <c r="H16" s="59">
        <f t="shared" si="2"/>
        <v>13.8334</v>
      </c>
      <c r="I16" s="64">
        <v>13.8334</v>
      </c>
      <c r="J16" s="64"/>
      <c r="K16" s="59">
        <f t="shared" si="9"/>
        <v>0</v>
      </c>
      <c r="L16" s="64"/>
      <c r="M16" s="64"/>
      <c r="N16" s="59">
        <f t="shared" si="10"/>
        <v>0</v>
      </c>
      <c r="O16" s="64"/>
      <c r="P16" s="64"/>
      <c r="Q16" s="59">
        <f t="shared" si="11"/>
        <v>0</v>
      </c>
      <c r="R16" s="59">
        <f t="shared" si="12"/>
        <v>0</v>
      </c>
      <c r="S16" s="64"/>
      <c r="T16" s="64"/>
      <c r="U16" s="59">
        <f t="shared" si="13"/>
        <v>0</v>
      </c>
      <c r="V16" s="64"/>
      <c r="W16" s="64"/>
      <c r="X16" s="59">
        <f t="shared" si="14"/>
        <v>0</v>
      </c>
      <c r="Y16" s="64"/>
      <c r="Z16" s="64"/>
      <c r="AA16" s="59">
        <f t="shared" si="15"/>
        <v>3.52496</v>
      </c>
      <c r="AB16" s="59">
        <f t="shared" si="16"/>
        <v>3.52496</v>
      </c>
      <c r="AC16" s="64">
        <v>3.52496</v>
      </c>
      <c r="AD16" s="64"/>
      <c r="AE16" s="59">
        <f t="shared" si="5"/>
        <v>0</v>
      </c>
      <c r="AF16" s="64"/>
      <c r="AG16" s="64"/>
      <c r="AH16" s="59">
        <f t="shared" si="6"/>
        <v>0</v>
      </c>
      <c r="AI16" s="64"/>
      <c r="AJ16" s="64"/>
      <c r="AK16" s="59">
        <f t="shared" si="7"/>
        <v>0</v>
      </c>
      <c r="AL16" s="64"/>
      <c r="AM16" s="64"/>
      <c r="AN16" s="71"/>
    </row>
    <row r="17" s="46" customFormat="1" ht="25" customHeight="1" spans="2:40">
      <c r="B17" s="58" t="s">
        <v>22</v>
      </c>
      <c r="C17" s="60" t="s">
        <v>167</v>
      </c>
      <c r="D17" s="58"/>
      <c r="E17" s="58" t="s">
        <v>168</v>
      </c>
      <c r="F17" s="59">
        <f t="shared" si="18"/>
        <v>1.4054</v>
      </c>
      <c r="G17" s="59">
        <f t="shared" si="1"/>
        <v>1.4054</v>
      </c>
      <c r="H17" s="59">
        <f t="shared" si="2"/>
        <v>1.4054</v>
      </c>
      <c r="I17" s="59">
        <f>I18+I19</f>
        <v>1.4054</v>
      </c>
      <c r="J17" s="59">
        <f t="shared" ref="G17:AM17" si="19">J18+J19</f>
        <v>0</v>
      </c>
      <c r="K17" s="59">
        <f t="shared" si="9"/>
        <v>0</v>
      </c>
      <c r="L17" s="59">
        <f t="shared" si="19"/>
        <v>0</v>
      </c>
      <c r="M17" s="59">
        <f t="shared" si="19"/>
        <v>0</v>
      </c>
      <c r="N17" s="59">
        <f t="shared" si="10"/>
        <v>0</v>
      </c>
      <c r="O17" s="59">
        <f t="shared" si="19"/>
        <v>0</v>
      </c>
      <c r="P17" s="59">
        <f t="shared" si="19"/>
        <v>0</v>
      </c>
      <c r="Q17" s="59">
        <f t="shared" si="11"/>
        <v>0</v>
      </c>
      <c r="R17" s="59">
        <f t="shared" si="12"/>
        <v>0</v>
      </c>
      <c r="S17" s="59">
        <f t="shared" si="19"/>
        <v>0</v>
      </c>
      <c r="T17" s="59">
        <f t="shared" si="19"/>
        <v>0</v>
      </c>
      <c r="U17" s="59">
        <f t="shared" si="13"/>
        <v>0</v>
      </c>
      <c r="V17" s="59">
        <f t="shared" si="19"/>
        <v>0</v>
      </c>
      <c r="W17" s="59">
        <f t="shared" si="19"/>
        <v>0</v>
      </c>
      <c r="X17" s="59">
        <f t="shared" si="14"/>
        <v>0</v>
      </c>
      <c r="Y17" s="59">
        <f t="shared" si="19"/>
        <v>0</v>
      </c>
      <c r="Z17" s="59">
        <f t="shared" si="19"/>
        <v>0</v>
      </c>
      <c r="AA17" s="59">
        <f t="shared" si="15"/>
        <v>0</v>
      </c>
      <c r="AB17" s="59">
        <f t="shared" si="16"/>
        <v>0</v>
      </c>
      <c r="AC17" s="59">
        <f t="shared" si="19"/>
        <v>0</v>
      </c>
      <c r="AD17" s="59">
        <f t="shared" si="19"/>
        <v>0</v>
      </c>
      <c r="AE17" s="59">
        <f t="shared" si="5"/>
        <v>0</v>
      </c>
      <c r="AF17" s="59">
        <f t="shared" si="19"/>
        <v>0</v>
      </c>
      <c r="AG17" s="59">
        <f t="shared" si="19"/>
        <v>0</v>
      </c>
      <c r="AH17" s="59">
        <f t="shared" si="6"/>
        <v>0</v>
      </c>
      <c r="AI17" s="59">
        <f t="shared" si="19"/>
        <v>0</v>
      </c>
      <c r="AJ17" s="59">
        <f t="shared" si="19"/>
        <v>0</v>
      </c>
      <c r="AK17" s="59">
        <f t="shared" si="7"/>
        <v>0</v>
      </c>
      <c r="AL17" s="59">
        <f t="shared" si="19"/>
        <v>0</v>
      </c>
      <c r="AM17" s="59">
        <f t="shared" si="19"/>
        <v>0</v>
      </c>
      <c r="AN17" s="71"/>
    </row>
    <row r="18" s="46" customFormat="1" ht="25" customHeight="1" spans="1:40">
      <c r="A18" s="53"/>
      <c r="B18" s="58"/>
      <c r="C18" s="60"/>
      <c r="D18" s="58"/>
      <c r="E18" s="58" t="s">
        <v>169</v>
      </c>
      <c r="F18" s="59">
        <f t="shared" si="18"/>
        <v>0.5408</v>
      </c>
      <c r="G18" s="59">
        <f t="shared" si="1"/>
        <v>0.5408</v>
      </c>
      <c r="H18" s="59">
        <f t="shared" si="2"/>
        <v>0.5408</v>
      </c>
      <c r="I18" s="64">
        <v>0.5408</v>
      </c>
      <c r="J18" s="64"/>
      <c r="K18" s="59">
        <f t="shared" si="9"/>
        <v>0</v>
      </c>
      <c r="L18" s="64"/>
      <c r="M18" s="64"/>
      <c r="N18" s="59">
        <f t="shared" si="10"/>
        <v>0</v>
      </c>
      <c r="O18" s="64"/>
      <c r="P18" s="64"/>
      <c r="Q18" s="59">
        <f t="shared" si="11"/>
        <v>0</v>
      </c>
      <c r="R18" s="59">
        <f t="shared" si="12"/>
        <v>0</v>
      </c>
      <c r="S18" s="64"/>
      <c r="T18" s="64"/>
      <c r="U18" s="59">
        <f t="shared" si="13"/>
        <v>0</v>
      </c>
      <c r="V18" s="64"/>
      <c r="W18" s="64"/>
      <c r="X18" s="59">
        <f t="shared" si="14"/>
        <v>0</v>
      </c>
      <c r="Y18" s="64"/>
      <c r="Z18" s="64"/>
      <c r="AA18" s="59">
        <f t="shared" si="15"/>
        <v>0</v>
      </c>
      <c r="AB18" s="59">
        <f t="shared" si="16"/>
        <v>0</v>
      </c>
      <c r="AC18" s="64"/>
      <c r="AD18" s="64"/>
      <c r="AE18" s="59">
        <f t="shared" si="5"/>
        <v>0</v>
      </c>
      <c r="AF18" s="64"/>
      <c r="AG18" s="64"/>
      <c r="AH18" s="59">
        <f t="shared" si="6"/>
        <v>0</v>
      </c>
      <c r="AI18" s="64"/>
      <c r="AJ18" s="64"/>
      <c r="AK18" s="59">
        <f t="shared" si="7"/>
        <v>0</v>
      </c>
      <c r="AL18" s="64"/>
      <c r="AM18" s="64"/>
      <c r="AN18" s="71"/>
    </row>
    <row r="19" s="46" customFormat="1" ht="25" customHeight="1" spans="1:40">
      <c r="A19" s="53"/>
      <c r="B19" s="58"/>
      <c r="C19" s="60"/>
      <c r="D19" s="58"/>
      <c r="E19" s="58" t="s">
        <v>170</v>
      </c>
      <c r="F19" s="59">
        <f t="shared" si="18"/>
        <v>0.8646</v>
      </c>
      <c r="G19" s="59">
        <f t="shared" si="1"/>
        <v>0.8646</v>
      </c>
      <c r="H19" s="59">
        <f t="shared" si="2"/>
        <v>0.8646</v>
      </c>
      <c r="I19" s="64">
        <v>0.8646</v>
      </c>
      <c r="J19" s="64"/>
      <c r="K19" s="59"/>
      <c r="L19" s="64"/>
      <c r="M19" s="64"/>
      <c r="N19" s="59">
        <f t="shared" si="10"/>
        <v>0</v>
      </c>
      <c r="O19" s="64"/>
      <c r="P19" s="64"/>
      <c r="Q19" s="59">
        <f t="shared" si="11"/>
        <v>0</v>
      </c>
      <c r="R19" s="59">
        <f t="shared" si="12"/>
        <v>0</v>
      </c>
      <c r="S19" s="64"/>
      <c r="T19" s="64"/>
      <c r="U19" s="59">
        <f t="shared" si="13"/>
        <v>0</v>
      </c>
      <c r="V19" s="64"/>
      <c r="W19" s="64"/>
      <c r="X19" s="59">
        <f t="shared" si="14"/>
        <v>0</v>
      </c>
      <c r="Y19" s="64"/>
      <c r="Z19" s="64"/>
      <c r="AA19" s="59">
        <f t="shared" si="15"/>
        <v>0</v>
      </c>
      <c r="AB19" s="59">
        <f t="shared" si="16"/>
        <v>0</v>
      </c>
      <c r="AC19" s="64"/>
      <c r="AD19" s="64"/>
      <c r="AE19" s="59">
        <f t="shared" si="5"/>
        <v>0</v>
      </c>
      <c r="AF19" s="64"/>
      <c r="AG19" s="64"/>
      <c r="AH19" s="59">
        <f t="shared" si="6"/>
        <v>0</v>
      </c>
      <c r="AI19" s="64"/>
      <c r="AJ19" s="64"/>
      <c r="AK19" s="59">
        <f t="shared" si="7"/>
        <v>0</v>
      </c>
      <c r="AL19" s="64"/>
      <c r="AM19" s="64"/>
      <c r="AN19" s="71"/>
    </row>
    <row r="20" s="46" customFormat="1" ht="25" customHeight="1" spans="2:40">
      <c r="B20" s="58" t="s">
        <v>22</v>
      </c>
      <c r="C20" s="60" t="s">
        <v>171</v>
      </c>
      <c r="D20" s="58"/>
      <c r="E20" s="58" t="s">
        <v>172</v>
      </c>
      <c r="F20" s="59">
        <f t="shared" si="18"/>
        <v>20.7501</v>
      </c>
      <c r="G20" s="59">
        <f t="shared" si="1"/>
        <v>20.7501</v>
      </c>
      <c r="H20" s="59">
        <f t="shared" si="2"/>
        <v>20.7501</v>
      </c>
      <c r="I20" s="64">
        <v>20.7501</v>
      </c>
      <c r="J20" s="64"/>
      <c r="K20" s="59">
        <f t="shared" ref="K20:K39" si="20">L20+M20</f>
        <v>0</v>
      </c>
      <c r="L20" s="64"/>
      <c r="M20" s="64"/>
      <c r="N20" s="59">
        <f t="shared" si="10"/>
        <v>0</v>
      </c>
      <c r="O20" s="64"/>
      <c r="P20" s="64"/>
      <c r="Q20" s="59">
        <f t="shared" si="11"/>
        <v>0</v>
      </c>
      <c r="R20" s="59">
        <f t="shared" si="12"/>
        <v>0</v>
      </c>
      <c r="S20" s="64"/>
      <c r="T20" s="64"/>
      <c r="U20" s="59">
        <f t="shared" si="13"/>
        <v>0</v>
      </c>
      <c r="V20" s="64"/>
      <c r="W20" s="64"/>
      <c r="X20" s="59">
        <f t="shared" si="14"/>
        <v>0</v>
      </c>
      <c r="Y20" s="64"/>
      <c r="Z20" s="64"/>
      <c r="AA20" s="59">
        <f t="shared" si="15"/>
        <v>0</v>
      </c>
      <c r="AB20" s="59">
        <f t="shared" si="16"/>
        <v>0</v>
      </c>
      <c r="AC20" s="64"/>
      <c r="AD20" s="64"/>
      <c r="AE20" s="59">
        <f t="shared" si="5"/>
        <v>0</v>
      </c>
      <c r="AF20" s="64"/>
      <c r="AG20" s="64"/>
      <c r="AH20" s="59">
        <f t="shared" si="6"/>
        <v>0</v>
      </c>
      <c r="AI20" s="64"/>
      <c r="AJ20" s="64"/>
      <c r="AK20" s="59">
        <f t="shared" si="7"/>
        <v>0</v>
      </c>
      <c r="AL20" s="64"/>
      <c r="AM20" s="64"/>
      <c r="AN20" s="71"/>
    </row>
    <row r="21" s="46" customFormat="1" ht="25" customHeight="1" spans="2:40">
      <c r="B21" s="58">
        <v>302</v>
      </c>
      <c r="C21" s="60" t="s">
        <v>22</v>
      </c>
      <c r="D21" s="58"/>
      <c r="E21" s="58" t="s">
        <v>173</v>
      </c>
      <c r="F21" s="59">
        <f t="shared" si="18"/>
        <v>70.458122</v>
      </c>
      <c r="G21" s="59">
        <f t="shared" si="1"/>
        <v>44.6725</v>
      </c>
      <c r="H21" s="59">
        <f t="shared" si="2"/>
        <v>44.6725</v>
      </c>
      <c r="I21" s="59">
        <f t="shared" ref="G21:AM21" si="21">SUM(I22:I32,I34)</f>
        <v>40.1725</v>
      </c>
      <c r="J21" s="59">
        <v>4.5</v>
      </c>
      <c r="K21" s="59">
        <f t="shared" si="20"/>
        <v>0</v>
      </c>
      <c r="L21" s="59">
        <f t="shared" si="21"/>
        <v>0</v>
      </c>
      <c r="M21" s="59">
        <f t="shared" si="21"/>
        <v>0</v>
      </c>
      <c r="N21" s="59">
        <f t="shared" si="10"/>
        <v>0</v>
      </c>
      <c r="O21" s="59">
        <f t="shared" si="21"/>
        <v>0</v>
      </c>
      <c r="P21" s="59">
        <f t="shared" si="21"/>
        <v>0</v>
      </c>
      <c r="Q21" s="59">
        <f t="shared" si="11"/>
        <v>0</v>
      </c>
      <c r="R21" s="59">
        <f t="shared" si="12"/>
        <v>0</v>
      </c>
      <c r="S21" s="59">
        <f t="shared" si="21"/>
        <v>0</v>
      </c>
      <c r="T21" s="59">
        <f t="shared" si="21"/>
        <v>0</v>
      </c>
      <c r="U21" s="59">
        <f t="shared" si="13"/>
        <v>0</v>
      </c>
      <c r="V21" s="59">
        <f t="shared" si="21"/>
        <v>0</v>
      </c>
      <c r="W21" s="59">
        <f t="shared" si="21"/>
        <v>0</v>
      </c>
      <c r="X21" s="59">
        <f t="shared" si="14"/>
        <v>0</v>
      </c>
      <c r="Y21" s="59">
        <f t="shared" si="21"/>
        <v>0</v>
      </c>
      <c r="Z21" s="59">
        <f t="shared" si="21"/>
        <v>0</v>
      </c>
      <c r="AA21" s="59">
        <f t="shared" si="15"/>
        <v>25.785622</v>
      </c>
      <c r="AB21" s="59">
        <f t="shared" si="16"/>
        <v>25.785622</v>
      </c>
      <c r="AC21" s="59">
        <f>SUM(AC22:AC34)</f>
        <v>5.1842</v>
      </c>
      <c r="AD21" s="59">
        <f t="shared" si="21"/>
        <v>20.601422</v>
      </c>
      <c r="AE21" s="59">
        <f t="shared" si="5"/>
        <v>0</v>
      </c>
      <c r="AF21" s="59">
        <f t="shared" si="21"/>
        <v>0</v>
      </c>
      <c r="AG21" s="59">
        <f t="shared" si="21"/>
        <v>0</v>
      </c>
      <c r="AH21" s="59">
        <f t="shared" si="6"/>
        <v>0</v>
      </c>
      <c r="AI21" s="59">
        <f t="shared" si="21"/>
        <v>0</v>
      </c>
      <c r="AJ21" s="59">
        <f t="shared" si="21"/>
        <v>0</v>
      </c>
      <c r="AK21" s="59">
        <f t="shared" si="7"/>
        <v>0</v>
      </c>
      <c r="AL21" s="59">
        <f t="shared" si="21"/>
        <v>0</v>
      </c>
      <c r="AM21" s="59">
        <f t="shared" si="21"/>
        <v>0</v>
      </c>
      <c r="AN21" s="71"/>
    </row>
    <row r="22" s="46" customFormat="1" ht="25" customHeight="1" spans="1:40">
      <c r="A22" s="53"/>
      <c r="B22" s="58" t="s">
        <v>22</v>
      </c>
      <c r="C22" s="60" t="s">
        <v>84</v>
      </c>
      <c r="D22" s="58"/>
      <c r="E22" s="58" t="s">
        <v>174</v>
      </c>
      <c r="F22" s="59">
        <f t="shared" si="18"/>
        <v>5</v>
      </c>
      <c r="G22" s="59">
        <f t="shared" si="1"/>
        <v>5</v>
      </c>
      <c r="H22" s="59">
        <f t="shared" si="2"/>
        <v>5</v>
      </c>
      <c r="I22" s="64">
        <v>5</v>
      </c>
      <c r="J22" s="64"/>
      <c r="K22" s="59">
        <f t="shared" si="20"/>
        <v>0</v>
      </c>
      <c r="L22" s="64"/>
      <c r="M22" s="64"/>
      <c r="N22" s="59">
        <f t="shared" si="10"/>
        <v>0</v>
      </c>
      <c r="O22" s="64"/>
      <c r="P22" s="64"/>
      <c r="Q22" s="59">
        <f t="shared" si="11"/>
        <v>0</v>
      </c>
      <c r="R22" s="59">
        <f t="shared" si="12"/>
        <v>0</v>
      </c>
      <c r="S22" s="64"/>
      <c r="T22" s="64"/>
      <c r="U22" s="59">
        <f t="shared" si="13"/>
        <v>0</v>
      </c>
      <c r="V22" s="64"/>
      <c r="W22" s="64"/>
      <c r="X22" s="59">
        <f t="shared" si="14"/>
        <v>0</v>
      </c>
      <c r="Y22" s="64"/>
      <c r="Z22" s="64"/>
      <c r="AA22" s="59">
        <f t="shared" si="15"/>
        <v>0</v>
      </c>
      <c r="AB22" s="59">
        <f t="shared" si="16"/>
        <v>0</v>
      </c>
      <c r="AC22" s="64"/>
      <c r="AD22" s="64"/>
      <c r="AE22" s="59">
        <f t="shared" si="5"/>
        <v>0</v>
      </c>
      <c r="AF22" s="64"/>
      <c r="AG22" s="64"/>
      <c r="AH22" s="59">
        <f t="shared" si="6"/>
        <v>0</v>
      </c>
      <c r="AI22" s="64"/>
      <c r="AJ22" s="64"/>
      <c r="AK22" s="59">
        <f t="shared" si="7"/>
        <v>0</v>
      </c>
      <c r="AL22" s="64"/>
      <c r="AM22" s="64"/>
      <c r="AN22" s="71"/>
    </row>
    <row r="23" s="46" customFormat="1" ht="25" customHeight="1" spans="2:40">
      <c r="B23" s="58" t="s">
        <v>22</v>
      </c>
      <c r="C23" s="60" t="s">
        <v>86</v>
      </c>
      <c r="D23" s="58"/>
      <c r="E23" s="58" t="s">
        <v>175</v>
      </c>
      <c r="F23" s="59">
        <f t="shared" si="18"/>
        <v>5</v>
      </c>
      <c r="G23" s="59">
        <f t="shared" si="1"/>
        <v>5</v>
      </c>
      <c r="H23" s="59">
        <f t="shared" si="2"/>
        <v>5</v>
      </c>
      <c r="I23" s="64">
        <v>5</v>
      </c>
      <c r="J23" s="64"/>
      <c r="K23" s="59">
        <f t="shared" si="20"/>
        <v>0</v>
      </c>
      <c r="L23" s="64"/>
      <c r="M23" s="64"/>
      <c r="N23" s="59">
        <f t="shared" si="10"/>
        <v>0</v>
      </c>
      <c r="O23" s="64"/>
      <c r="P23" s="64"/>
      <c r="Q23" s="59">
        <f t="shared" si="11"/>
        <v>0</v>
      </c>
      <c r="R23" s="59">
        <f t="shared" si="12"/>
        <v>0</v>
      </c>
      <c r="S23" s="64"/>
      <c r="T23" s="64"/>
      <c r="U23" s="59">
        <f t="shared" si="13"/>
        <v>0</v>
      </c>
      <c r="V23" s="64"/>
      <c r="W23" s="64"/>
      <c r="X23" s="59">
        <f t="shared" si="14"/>
        <v>0</v>
      </c>
      <c r="Y23" s="64"/>
      <c r="Z23" s="64"/>
      <c r="AA23" s="59">
        <f t="shared" si="15"/>
        <v>0</v>
      </c>
      <c r="AB23" s="59">
        <f t="shared" si="16"/>
        <v>0</v>
      </c>
      <c r="AC23" s="64"/>
      <c r="AD23" s="64"/>
      <c r="AE23" s="59">
        <f t="shared" si="5"/>
        <v>0</v>
      </c>
      <c r="AF23" s="64"/>
      <c r="AG23" s="64"/>
      <c r="AH23" s="59">
        <f t="shared" si="6"/>
        <v>0</v>
      </c>
      <c r="AI23" s="64"/>
      <c r="AJ23" s="64"/>
      <c r="AK23" s="59">
        <f t="shared" si="7"/>
        <v>0</v>
      </c>
      <c r="AL23" s="64"/>
      <c r="AM23" s="64"/>
      <c r="AN23" s="71"/>
    </row>
    <row r="24" s="46" customFormat="1" ht="25" customHeight="1" spans="2:40">
      <c r="B24" s="58" t="s">
        <v>22</v>
      </c>
      <c r="C24" s="60" t="s">
        <v>83</v>
      </c>
      <c r="D24" s="58"/>
      <c r="E24" s="58" t="s">
        <v>176</v>
      </c>
      <c r="F24" s="59">
        <f t="shared" si="18"/>
        <v>0.5</v>
      </c>
      <c r="G24" s="59">
        <f t="shared" si="1"/>
        <v>0.5</v>
      </c>
      <c r="H24" s="59">
        <f t="shared" si="2"/>
        <v>0.5</v>
      </c>
      <c r="I24" s="64">
        <v>0.5</v>
      </c>
      <c r="J24" s="64"/>
      <c r="K24" s="59">
        <f t="shared" si="20"/>
        <v>0</v>
      </c>
      <c r="L24" s="64"/>
      <c r="M24" s="64"/>
      <c r="N24" s="59">
        <f t="shared" si="10"/>
        <v>0</v>
      </c>
      <c r="O24" s="64"/>
      <c r="P24" s="64"/>
      <c r="Q24" s="59">
        <f t="shared" si="11"/>
        <v>0</v>
      </c>
      <c r="R24" s="59">
        <f t="shared" si="12"/>
        <v>0</v>
      </c>
      <c r="S24" s="64"/>
      <c r="T24" s="64"/>
      <c r="U24" s="59">
        <f t="shared" si="13"/>
        <v>0</v>
      </c>
      <c r="V24" s="64"/>
      <c r="W24" s="64"/>
      <c r="X24" s="59">
        <f t="shared" si="14"/>
        <v>0</v>
      </c>
      <c r="Y24" s="64"/>
      <c r="Z24" s="64"/>
      <c r="AA24" s="59">
        <f t="shared" si="15"/>
        <v>0</v>
      </c>
      <c r="AB24" s="59">
        <f t="shared" si="16"/>
        <v>0</v>
      </c>
      <c r="AC24" s="64"/>
      <c r="AD24" s="64"/>
      <c r="AE24" s="59">
        <f t="shared" si="5"/>
        <v>0</v>
      </c>
      <c r="AF24" s="64"/>
      <c r="AG24" s="64"/>
      <c r="AH24" s="59">
        <f t="shared" si="6"/>
        <v>0</v>
      </c>
      <c r="AI24" s="64"/>
      <c r="AJ24" s="64"/>
      <c r="AK24" s="59">
        <f t="shared" si="7"/>
        <v>0</v>
      </c>
      <c r="AL24" s="64"/>
      <c r="AM24" s="64"/>
      <c r="AN24" s="71"/>
    </row>
    <row r="25" s="46" customFormat="1" ht="25" customHeight="1" spans="2:40">
      <c r="B25" s="58" t="s">
        <v>22</v>
      </c>
      <c r="C25" s="60" t="s">
        <v>177</v>
      </c>
      <c r="D25" s="58"/>
      <c r="E25" s="58" t="s">
        <v>178</v>
      </c>
      <c r="F25" s="59">
        <f t="shared" si="18"/>
        <v>2.5</v>
      </c>
      <c r="G25" s="59">
        <f t="shared" si="1"/>
        <v>2.5</v>
      </c>
      <c r="H25" s="59">
        <f t="shared" si="2"/>
        <v>2.5</v>
      </c>
      <c r="I25" s="64">
        <v>2.5</v>
      </c>
      <c r="J25" s="64"/>
      <c r="K25" s="59">
        <f t="shared" si="20"/>
        <v>0</v>
      </c>
      <c r="L25" s="64"/>
      <c r="M25" s="64"/>
      <c r="N25" s="59">
        <f t="shared" si="10"/>
        <v>0</v>
      </c>
      <c r="O25" s="64"/>
      <c r="P25" s="64"/>
      <c r="Q25" s="59">
        <f t="shared" si="11"/>
        <v>0</v>
      </c>
      <c r="R25" s="59">
        <f t="shared" si="12"/>
        <v>0</v>
      </c>
      <c r="S25" s="64"/>
      <c r="T25" s="64"/>
      <c r="U25" s="59">
        <f t="shared" si="13"/>
        <v>0</v>
      </c>
      <c r="V25" s="64"/>
      <c r="W25" s="64"/>
      <c r="X25" s="59">
        <f t="shared" si="14"/>
        <v>0</v>
      </c>
      <c r="Y25" s="64"/>
      <c r="Z25" s="64"/>
      <c r="AA25" s="59">
        <f t="shared" si="15"/>
        <v>0</v>
      </c>
      <c r="AB25" s="59">
        <f t="shared" si="16"/>
        <v>0</v>
      </c>
      <c r="AC25" s="64"/>
      <c r="AD25" s="64"/>
      <c r="AE25" s="59">
        <f t="shared" si="5"/>
        <v>0</v>
      </c>
      <c r="AF25" s="64"/>
      <c r="AG25" s="64"/>
      <c r="AH25" s="59">
        <f t="shared" si="6"/>
        <v>0</v>
      </c>
      <c r="AI25" s="64"/>
      <c r="AJ25" s="64"/>
      <c r="AK25" s="59">
        <f t="shared" si="7"/>
        <v>0</v>
      </c>
      <c r="AL25" s="64"/>
      <c r="AM25" s="64"/>
      <c r="AN25" s="71"/>
    </row>
    <row r="26" s="46" customFormat="1" ht="25" customHeight="1" spans="2:40">
      <c r="B26" s="58" t="s">
        <v>22</v>
      </c>
      <c r="C26" s="60" t="s">
        <v>103</v>
      </c>
      <c r="D26" s="58"/>
      <c r="E26" s="58" t="s">
        <v>179</v>
      </c>
      <c r="F26" s="59">
        <f t="shared" si="18"/>
        <v>2.4</v>
      </c>
      <c r="G26" s="59">
        <f t="shared" si="1"/>
        <v>2.4</v>
      </c>
      <c r="H26" s="59">
        <f t="shared" si="2"/>
        <v>2.4</v>
      </c>
      <c r="I26" s="64">
        <v>2.4</v>
      </c>
      <c r="J26" s="64"/>
      <c r="K26" s="59">
        <f t="shared" si="20"/>
        <v>0</v>
      </c>
      <c r="L26" s="64"/>
      <c r="M26" s="64"/>
      <c r="N26" s="59">
        <f t="shared" si="10"/>
        <v>0</v>
      </c>
      <c r="O26" s="64"/>
      <c r="P26" s="64"/>
      <c r="Q26" s="59">
        <f t="shared" si="11"/>
        <v>0</v>
      </c>
      <c r="R26" s="59">
        <f t="shared" si="12"/>
        <v>0</v>
      </c>
      <c r="S26" s="64"/>
      <c r="T26" s="64"/>
      <c r="U26" s="59">
        <f t="shared" si="13"/>
        <v>0</v>
      </c>
      <c r="V26" s="64"/>
      <c r="W26" s="64"/>
      <c r="X26" s="59">
        <f t="shared" si="14"/>
        <v>0</v>
      </c>
      <c r="Y26" s="64"/>
      <c r="Z26" s="64"/>
      <c r="AA26" s="59">
        <f t="shared" si="15"/>
        <v>0</v>
      </c>
      <c r="AB26" s="59">
        <f t="shared" si="16"/>
        <v>0</v>
      </c>
      <c r="AC26" s="64"/>
      <c r="AD26" s="64"/>
      <c r="AE26" s="59">
        <f t="shared" si="5"/>
        <v>0</v>
      </c>
      <c r="AF26" s="64"/>
      <c r="AG26" s="64"/>
      <c r="AH26" s="59">
        <f t="shared" si="6"/>
        <v>0</v>
      </c>
      <c r="AI26" s="64"/>
      <c r="AJ26" s="64"/>
      <c r="AK26" s="59">
        <f t="shared" si="7"/>
        <v>0</v>
      </c>
      <c r="AL26" s="64"/>
      <c r="AM26" s="64"/>
      <c r="AN26" s="71"/>
    </row>
    <row r="27" s="46" customFormat="1" ht="25" customHeight="1" spans="2:40">
      <c r="B27" s="58" t="s">
        <v>22</v>
      </c>
      <c r="C27" s="60" t="s">
        <v>180</v>
      </c>
      <c r="D27" s="58"/>
      <c r="E27" s="58" t="s">
        <v>181</v>
      </c>
      <c r="F27" s="59">
        <f t="shared" si="18"/>
        <v>1.1</v>
      </c>
      <c r="G27" s="59">
        <f t="shared" si="1"/>
        <v>1.1</v>
      </c>
      <c r="H27" s="59">
        <f t="shared" si="2"/>
        <v>1.1</v>
      </c>
      <c r="I27" s="64">
        <v>1.1</v>
      </c>
      <c r="J27" s="64"/>
      <c r="K27" s="59">
        <f t="shared" si="20"/>
        <v>0</v>
      </c>
      <c r="L27" s="64"/>
      <c r="M27" s="64"/>
      <c r="N27" s="59">
        <f t="shared" si="10"/>
        <v>0</v>
      </c>
      <c r="O27" s="64"/>
      <c r="P27" s="64"/>
      <c r="Q27" s="59">
        <f t="shared" si="11"/>
        <v>0</v>
      </c>
      <c r="R27" s="59">
        <f t="shared" si="12"/>
        <v>0</v>
      </c>
      <c r="S27" s="64"/>
      <c r="T27" s="64"/>
      <c r="U27" s="59">
        <f t="shared" si="13"/>
        <v>0</v>
      </c>
      <c r="V27" s="64"/>
      <c r="W27" s="64"/>
      <c r="X27" s="59">
        <f t="shared" si="14"/>
        <v>0</v>
      </c>
      <c r="Y27" s="64"/>
      <c r="Z27" s="64"/>
      <c r="AA27" s="59">
        <f t="shared" si="15"/>
        <v>0</v>
      </c>
      <c r="AB27" s="59">
        <f t="shared" si="16"/>
        <v>0</v>
      </c>
      <c r="AC27" s="64"/>
      <c r="AD27" s="64"/>
      <c r="AE27" s="59">
        <f t="shared" si="5"/>
        <v>0</v>
      </c>
      <c r="AF27" s="64"/>
      <c r="AG27" s="64"/>
      <c r="AH27" s="59">
        <f t="shared" si="6"/>
        <v>0</v>
      </c>
      <c r="AI27" s="64"/>
      <c r="AJ27" s="64"/>
      <c r="AK27" s="59">
        <f t="shared" si="7"/>
        <v>0</v>
      </c>
      <c r="AL27" s="64"/>
      <c r="AM27" s="64"/>
      <c r="AN27" s="71"/>
    </row>
    <row r="28" s="46" customFormat="1" ht="25" customHeight="1" spans="2:40">
      <c r="B28" s="58" t="s">
        <v>22</v>
      </c>
      <c r="C28" s="60" t="s">
        <v>91</v>
      </c>
      <c r="D28" s="58"/>
      <c r="E28" s="58" t="s">
        <v>182</v>
      </c>
      <c r="F28" s="59">
        <f t="shared" si="18"/>
        <v>2.94</v>
      </c>
      <c r="G28" s="59">
        <f t="shared" si="1"/>
        <v>2.94</v>
      </c>
      <c r="H28" s="59">
        <f t="shared" si="2"/>
        <v>2.94</v>
      </c>
      <c r="I28" s="64">
        <v>2.94</v>
      </c>
      <c r="J28" s="64"/>
      <c r="K28" s="59">
        <f t="shared" si="20"/>
        <v>0</v>
      </c>
      <c r="L28" s="64"/>
      <c r="M28" s="64"/>
      <c r="N28" s="59">
        <f t="shared" si="10"/>
        <v>0</v>
      </c>
      <c r="O28" s="64"/>
      <c r="P28" s="64"/>
      <c r="Q28" s="59">
        <f t="shared" si="11"/>
        <v>0</v>
      </c>
      <c r="R28" s="59">
        <f t="shared" si="12"/>
        <v>0</v>
      </c>
      <c r="S28" s="64"/>
      <c r="T28" s="64"/>
      <c r="U28" s="59">
        <f t="shared" si="13"/>
        <v>0</v>
      </c>
      <c r="V28" s="64"/>
      <c r="W28" s="64"/>
      <c r="X28" s="59">
        <f t="shared" si="14"/>
        <v>0</v>
      </c>
      <c r="Y28" s="64"/>
      <c r="Z28" s="64"/>
      <c r="AA28" s="59">
        <f t="shared" si="15"/>
        <v>0</v>
      </c>
      <c r="AB28" s="59">
        <f t="shared" si="16"/>
        <v>0</v>
      </c>
      <c r="AC28" s="64"/>
      <c r="AD28" s="64"/>
      <c r="AE28" s="59">
        <f t="shared" si="5"/>
        <v>0</v>
      </c>
      <c r="AF28" s="64"/>
      <c r="AG28" s="64"/>
      <c r="AH28" s="59">
        <f t="shared" si="6"/>
        <v>0</v>
      </c>
      <c r="AI28" s="64"/>
      <c r="AJ28" s="64"/>
      <c r="AK28" s="59">
        <f t="shared" si="7"/>
        <v>0</v>
      </c>
      <c r="AL28" s="64"/>
      <c r="AM28" s="64"/>
      <c r="AN28" s="71"/>
    </row>
    <row r="29" s="46" customFormat="1" ht="25" customHeight="1" spans="2:40">
      <c r="B29" s="58" t="s">
        <v>22</v>
      </c>
      <c r="C29" s="60" t="s">
        <v>183</v>
      </c>
      <c r="D29" s="58"/>
      <c r="E29" s="58" t="s">
        <v>184</v>
      </c>
      <c r="F29" s="59">
        <f t="shared" si="18"/>
        <v>6.96</v>
      </c>
      <c r="G29" s="59">
        <f t="shared" si="1"/>
        <v>6.96</v>
      </c>
      <c r="H29" s="59">
        <f t="shared" si="2"/>
        <v>6.96</v>
      </c>
      <c r="I29" s="64">
        <v>6.96</v>
      </c>
      <c r="J29" s="64"/>
      <c r="K29" s="59">
        <f t="shared" si="20"/>
        <v>0</v>
      </c>
      <c r="L29" s="64"/>
      <c r="M29" s="64"/>
      <c r="N29" s="59">
        <f t="shared" si="10"/>
        <v>0</v>
      </c>
      <c r="O29" s="64"/>
      <c r="P29" s="64"/>
      <c r="Q29" s="59">
        <f t="shared" si="11"/>
        <v>0</v>
      </c>
      <c r="R29" s="59">
        <f t="shared" si="12"/>
        <v>0</v>
      </c>
      <c r="S29" s="64"/>
      <c r="T29" s="64"/>
      <c r="U29" s="59">
        <f t="shared" si="13"/>
        <v>0</v>
      </c>
      <c r="V29" s="64"/>
      <c r="W29" s="64"/>
      <c r="X29" s="59">
        <f t="shared" si="14"/>
        <v>0</v>
      </c>
      <c r="Y29" s="64"/>
      <c r="Z29" s="64"/>
      <c r="AA29" s="59">
        <f t="shared" si="15"/>
        <v>0</v>
      </c>
      <c r="AB29" s="59">
        <f t="shared" si="16"/>
        <v>0</v>
      </c>
      <c r="AC29" s="64"/>
      <c r="AD29" s="64"/>
      <c r="AE29" s="59">
        <f t="shared" si="5"/>
        <v>0</v>
      </c>
      <c r="AF29" s="64"/>
      <c r="AG29" s="64"/>
      <c r="AH29" s="59">
        <f t="shared" si="6"/>
        <v>0</v>
      </c>
      <c r="AI29" s="64"/>
      <c r="AJ29" s="64"/>
      <c r="AK29" s="59">
        <f t="shared" si="7"/>
        <v>0</v>
      </c>
      <c r="AL29" s="64"/>
      <c r="AM29" s="64"/>
      <c r="AN29" s="71"/>
    </row>
    <row r="30" s="46" customFormat="1" ht="25" customHeight="1" spans="2:40">
      <c r="B30" s="58" t="s">
        <v>22</v>
      </c>
      <c r="C30" s="60" t="s">
        <v>185</v>
      </c>
      <c r="D30" s="58"/>
      <c r="E30" s="58" t="s">
        <v>186</v>
      </c>
      <c r="F30" s="59">
        <f t="shared" si="18"/>
        <v>1.3833</v>
      </c>
      <c r="G30" s="59">
        <f t="shared" si="1"/>
        <v>1.3833</v>
      </c>
      <c r="H30" s="59">
        <f t="shared" si="2"/>
        <v>1.3833</v>
      </c>
      <c r="I30" s="64">
        <v>1.3833</v>
      </c>
      <c r="J30" s="64"/>
      <c r="K30" s="59">
        <f t="shared" si="20"/>
        <v>0</v>
      </c>
      <c r="L30" s="64"/>
      <c r="M30" s="64"/>
      <c r="N30" s="59">
        <f t="shared" si="10"/>
        <v>0</v>
      </c>
      <c r="O30" s="64"/>
      <c r="P30" s="64"/>
      <c r="Q30" s="59">
        <f t="shared" si="11"/>
        <v>0</v>
      </c>
      <c r="R30" s="59">
        <f t="shared" si="12"/>
        <v>0</v>
      </c>
      <c r="S30" s="64"/>
      <c r="T30" s="64"/>
      <c r="U30" s="59">
        <f t="shared" si="13"/>
        <v>0</v>
      </c>
      <c r="V30" s="64"/>
      <c r="W30" s="64"/>
      <c r="X30" s="59">
        <f t="shared" si="14"/>
        <v>0</v>
      </c>
      <c r="Y30" s="64"/>
      <c r="Z30" s="64"/>
      <c r="AA30" s="59">
        <f t="shared" si="15"/>
        <v>0</v>
      </c>
      <c r="AB30" s="59">
        <f t="shared" si="16"/>
        <v>0</v>
      </c>
      <c r="AC30" s="64"/>
      <c r="AD30" s="64"/>
      <c r="AE30" s="59">
        <f t="shared" si="5"/>
        <v>0</v>
      </c>
      <c r="AF30" s="64"/>
      <c r="AG30" s="64"/>
      <c r="AH30" s="59">
        <f t="shared" si="6"/>
        <v>0</v>
      </c>
      <c r="AI30" s="64"/>
      <c r="AJ30" s="64"/>
      <c r="AK30" s="59">
        <f t="shared" si="7"/>
        <v>0</v>
      </c>
      <c r="AL30" s="64"/>
      <c r="AM30" s="64"/>
      <c r="AN30" s="71"/>
    </row>
    <row r="31" s="46" customFormat="1" ht="25" customHeight="1" spans="2:40">
      <c r="B31" s="58" t="s">
        <v>22</v>
      </c>
      <c r="C31" s="60" t="s">
        <v>187</v>
      </c>
      <c r="D31" s="58"/>
      <c r="E31" s="58" t="s">
        <v>188</v>
      </c>
      <c r="F31" s="59">
        <f t="shared" si="18"/>
        <v>1.7292</v>
      </c>
      <c r="G31" s="59">
        <f t="shared" si="1"/>
        <v>1.7292</v>
      </c>
      <c r="H31" s="59">
        <f t="shared" si="2"/>
        <v>1.7292</v>
      </c>
      <c r="I31" s="64">
        <v>1.7292</v>
      </c>
      <c r="J31" s="64"/>
      <c r="K31" s="59">
        <f t="shared" si="20"/>
        <v>0</v>
      </c>
      <c r="L31" s="64"/>
      <c r="M31" s="64"/>
      <c r="N31" s="59">
        <f t="shared" si="10"/>
        <v>0</v>
      </c>
      <c r="O31" s="64"/>
      <c r="P31" s="64"/>
      <c r="Q31" s="59">
        <f t="shared" si="11"/>
        <v>0</v>
      </c>
      <c r="R31" s="59">
        <f t="shared" si="12"/>
        <v>0</v>
      </c>
      <c r="S31" s="64"/>
      <c r="T31" s="64"/>
      <c r="U31" s="59">
        <f t="shared" si="13"/>
        <v>0</v>
      </c>
      <c r="V31" s="64"/>
      <c r="W31" s="64"/>
      <c r="X31" s="59">
        <f t="shared" si="14"/>
        <v>0</v>
      </c>
      <c r="Y31" s="64"/>
      <c r="Z31" s="64"/>
      <c r="AA31" s="59">
        <f t="shared" si="15"/>
        <v>0</v>
      </c>
      <c r="AB31" s="59">
        <f t="shared" si="16"/>
        <v>0</v>
      </c>
      <c r="AC31" s="64"/>
      <c r="AD31" s="64"/>
      <c r="AE31" s="59">
        <f t="shared" si="5"/>
        <v>0</v>
      </c>
      <c r="AF31" s="64"/>
      <c r="AG31" s="64"/>
      <c r="AH31" s="59">
        <f t="shared" si="6"/>
        <v>0</v>
      </c>
      <c r="AI31" s="64"/>
      <c r="AJ31" s="64"/>
      <c r="AK31" s="59">
        <f t="shared" si="7"/>
        <v>0</v>
      </c>
      <c r="AL31" s="64"/>
      <c r="AM31" s="64"/>
      <c r="AN31" s="71"/>
    </row>
    <row r="32" s="46" customFormat="1" ht="25" customHeight="1" spans="2:40">
      <c r="B32" s="58" t="s">
        <v>22</v>
      </c>
      <c r="C32" s="60" t="s">
        <v>189</v>
      </c>
      <c r="D32" s="58"/>
      <c r="E32" s="58" t="s">
        <v>190</v>
      </c>
      <c r="F32" s="59">
        <f t="shared" si="18"/>
        <v>10.66</v>
      </c>
      <c r="G32" s="59">
        <f t="shared" si="1"/>
        <v>10.66</v>
      </c>
      <c r="H32" s="59">
        <f t="shared" si="2"/>
        <v>10.66</v>
      </c>
      <c r="I32" s="59">
        <f t="shared" ref="G32:AM32" si="22">I33</f>
        <v>10.66</v>
      </c>
      <c r="J32" s="59">
        <f t="shared" si="22"/>
        <v>0</v>
      </c>
      <c r="K32" s="59">
        <f t="shared" si="20"/>
        <v>0</v>
      </c>
      <c r="L32" s="59">
        <f t="shared" si="22"/>
        <v>0</v>
      </c>
      <c r="M32" s="59">
        <f t="shared" si="22"/>
        <v>0</v>
      </c>
      <c r="N32" s="59">
        <f t="shared" si="10"/>
        <v>0</v>
      </c>
      <c r="O32" s="59">
        <f t="shared" si="22"/>
        <v>0</v>
      </c>
      <c r="P32" s="59">
        <f t="shared" si="22"/>
        <v>0</v>
      </c>
      <c r="Q32" s="59">
        <f t="shared" si="11"/>
        <v>0</v>
      </c>
      <c r="R32" s="59">
        <f t="shared" si="12"/>
        <v>0</v>
      </c>
      <c r="S32" s="59">
        <f t="shared" si="22"/>
        <v>0</v>
      </c>
      <c r="T32" s="59">
        <f t="shared" si="22"/>
        <v>0</v>
      </c>
      <c r="U32" s="59">
        <f t="shared" si="13"/>
        <v>0</v>
      </c>
      <c r="V32" s="59">
        <f t="shared" si="22"/>
        <v>0</v>
      </c>
      <c r="W32" s="59">
        <f t="shared" si="22"/>
        <v>0</v>
      </c>
      <c r="X32" s="59">
        <f t="shared" si="14"/>
        <v>0</v>
      </c>
      <c r="Y32" s="59">
        <f t="shared" si="22"/>
        <v>0</v>
      </c>
      <c r="Z32" s="59">
        <f t="shared" si="22"/>
        <v>0</v>
      </c>
      <c r="AA32" s="59">
        <f t="shared" si="15"/>
        <v>0</v>
      </c>
      <c r="AB32" s="59">
        <f t="shared" si="16"/>
        <v>0</v>
      </c>
      <c r="AC32" s="59">
        <f t="shared" si="22"/>
        <v>0</v>
      </c>
      <c r="AD32" s="59">
        <f t="shared" si="22"/>
        <v>0</v>
      </c>
      <c r="AE32" s="59">
        <f t="shared" si="5"/>
        <v>0</v>
      </c>
      <c r="AF32" s="59">
        <f t="shared" si="22"/>
        <v>0</v>
      </c>
      <c r="AG32" s="59">
        <f t="shared" si="22"/>
        <v>0</v>
      </c>
      <c r="AH32" s="59">
        <f t="shared" si="6"/>
        <v>0</v>
      </c>
      <c r="AI32" s="59">
        <f t="shared" si="22"/>
        <v>0</v>
      </c>
      <c r="AJ32" s="59">
        <f t="shared" si="22"/>
        <v>0</v>
      </c>
      <c r="AK32" s="59">
        <f t="shared" si="7"/>
        <v>0</v>
      </c>
      <c r="AL32" s="59">
        <f t="shared" si="22"/>
        <v>0</v>
      </c>
      <c r="AM32" s="59">
        <f t="shared" si="22"/>
        <v>0</v>
      </c>
      <c r="AN32" s="71"/>
    </row>
    <row r="33" s="46" customFormat="1" ht="25" customHeight="1" spans="1:40">
      <c r="A33" s="53"/>
      <c r="B33" s="58"/>
      <c r="C33" s="60"/>
      <c r="D33" s="58"/>
      <c r="E33" s="58" t="s">
        <v>191</v>
      </c>
      <c r="F33" s="59">
        <f t="shared" si="18"/>
        <v>10.66</v>
      </c>
      <c r="G33" s="59">
        <f t="shared" si="1"/>
        <v>10.66</v>
      </c>
      <c r="H33" s="59">
        <f t="shared" si="2"/>
        <v>10.66</v>
      </c>
      <c r="I33" s="64">
        <v>10.66</v>
      </c>
      <c r="J33" s="64"/>
      <c r="K33" s="59">
        <f t="shared" si="20"/>
        <v>0</v>
      </c>
      <c r="L33" s="64"/>
      <c r="M33" s="64"/>
      <c r="N33" s="59">
        <f t="shared" si="10"/>
        <v>0</v>
      </c>
      <c r="O33" s="64"/>
      <c r="P33" s="64"/>
      <c r="Q33" s="59">
        <f t="shared" si="11"/>
        <v>0</v>
      </c>
      <c r="R33" s="59">
        <f t="shared" si="12"/>
        <v>0</v>
      </c>
      <c r="S33" s="64"/>
      <c r="T33" s="64"/>
      <c r="U33" s="59">
        <f t="shared" si="13"/>
        <v>0</v>
      </c>
      <c r="V33" s="64"/>
      <c r="W33" s="64"/>
      <c r="X33" s="59">
        <f t="shared" si="14"/>
        <v>0</v>
      </c>
      <c r="Y33" s="64"/>
      <c r="Z33" s="64"/>
      <c r="AA33" s="59">
        <f t="shared" si="15"/>
        <v>0</v>
      </c>
      <c r="AB33" s="59">
        <f t="shared" si="16"/>
        <v>0</v>
      </c>
      <c r="AC33" s="64"/>
      <c r="AD33" s="64"/>
      <c r="AE33" s="59">
        <f t="shared" si="5"/>
        <v>0</v>
      </c>
      <c r="AF33" s="64"/>
      <c r="AG33" s="64"/>
      <c r="AH33" s="59">
        <f t="shared" si="6"/>
        <v>0</v>
      </c>
      <c r="AI33" s="64"/>
      <c r="AJ33" s="64"/>
      <c r="AK33" s="59">
        <f t="shared" si="7"/>
        <v>0</v>
      </c>
      <c r="AL33" s="64"/>
      <c r="AM33" s="64"/>
      <c r="AN33" s="71"/>
    </row>
    <row r="34" s="46" customFormat="1" ht="25" customHeight="1" spans="2:40">
      <c r="B34" s="58" t="s">
        <v>22</v>
      </c>
      <c r="C34" s="60" t="s">
        <v>98</v>
      </c>
      <c r="D34" s="58"/>
      <c r="E34" s="58" t="s">
        <v>192</v>
      </c>
      <c r="F34" s="59">
        <f t="shared" si="18"/>
        <v>30.285622</v>
      </c>
      <c r="G34" s="59">
        <f t="shared" si="1"/>
        <v>4.5</v>
      </c>
      <c r="H34" s="59">
        <f t="shared" si="2"/>
        <v>4.5</v>
      </c>
      <c r="I34" s="64"/>
      <c r="J34" s="64">
        <v>4.5</v>
      </c>
      <c r="K34" s="59">
        <f t="shared" si="20"/>
        <v>0</v>
      </c>
      <c r="L34" s="64"/>
      <c r="M34" s="64"/>
      <c r="N34" s="59">
        <f t="shared" si="10"/>
        <v>0</v>
      </c>
      <c r="O34" s="64"/>
      <c r="P34" s="64"/>
      <c r="Q34" s="59">
        <f t="shared" si="11"/>
        <v>0</v>
      </c>
      <c r="R34" s="59">
        <f t="shared" si="12"/>
        <v>0</v>
      </c>
      <c r="S34" s="64"/>
      <c r="T34" s="64"/>
      <c r="U34" s="59">
        <f t="shared" si="13"/>
        <v>0</v>
      </c>
      <c r="V34" s="64"/>
      <c r="W34" s="64"/>
      <c r="X34" s="59">
        <f t="shared" si="14"/>
        <v>0</v>
      </c>
      <c r="Y34" s="64"/>
      <c r="Z34" s="64"/>
      <c r="AA34" s="59">
        <f t="shared" si="15"/>
        <v>25.785622</v>
      </c>
      <c r="AB34" s="59">
        <f t="shared" si="16"/>
        <v>25.785622</v>
      </c>
      <c r="AC34" s="64">
        <v>5.1842</v>
      </c>
      <c r="AD34" s="64">
        <v>20.601422</v>
      </c>
      <c r="AE34" s="59">
        <f t="shared" si="5"/>
        <v>0</v>
      </c>
      <c r="AF34" s="64"/>
      <c r="AG34" s="64"/>
      <c r="AH34" s="59">
        <f t="shared" si="6"/>
        <v>0</v>
      </c>
      <c r="AI34" s="64"/>
      <c r="AJ34" s="64"/>
      <c r="AK34" s="59">
        <f t="shared" si="7"/>
        <v>0</v>
      </c>
      <c r="AL34" s="64"/>
      <c r="AM34" s="64"/>
      <c r="AN34" s="71"/>
    </row>
    <row r="35" s="46" customFormat="1" ht="25" customHeight="1" spans="2:40">
      <c r="B35" s="58">
        <v>303</v>
      </c>
      <c r="C35" s="60" t="s">
        <v>22</v>
      </c>
      <c r="D35" s="58"/>
      <c r="E35" s="58" t="s">
        <v>193</v>
      </c>
      <c r="F35" s="59">
        <f t="shared" si="18"/>
        <v>499.756984</v>
      </c>
      <c r="G35" s="59">
        <f t="shared" si="1"/>
        <v>0.124</v>
      </c>
      <c r="H35" s="59">
        <f t="shared" si="2"/>
        <v>0.124</v>
      </c>
      <c r="I35" s="59">
        <f>SUM(I36:I36,I38:I39)</f>
        <v>0.124</v>
      </c>
      <c r="J35" s="59">
        <f t="shared" ref="G35:AM35" si="23">SUM(J36:J36,J38:J39)</f>
        <v>0</v>
      </c>
      <c r="K35" s="59">
        <f t="shared" si="20"/>
        <v>0</v>
      </c>
      <c r="L35" s="59">
        <f t="shared" si="23"/>
        <v>0</v>
      </c>
      <c r="M35" s="59">
        <f t="shared" si="23"/>
        <v>0</v>
      </c>
      <c r="N35" s="59">
        <f t="shared" si="10"/>
        <v>0</v>
      </c>
      <c r="O35" s="59">
        <f t="shared" si="23"/>
        <v>0</v>
      </c>
      <c r="P35" s="59">
        <f t="shared" si="23"/>
        <v>0</v>
      </c>
      <c r="Q35" s="59">
        <f t="shared" si="11"/>
        <v>0</v>
      </c>
      <c r="R35" s="59">
        <f t="shared" si="12"/>
        <v>0</v>
      </c>
      <c r="S35" s="59">
        <f t="shared" si="23"/>
        <v>0</v>
      </c>
      <c r="T35" s="59">
        <f t="shared" si="23"/>
        <v>0</v>
      </c>
      <c r="U35" s="59">
        <f t="shared" si="13"/>
        <v>0</v>
      </c>
      <c r="V35" s="59">
        <f t="shared" si="23"/>
        <v>0</v>
      </c>
      <c r="W35" s="59">
        <f t="shared" si="23"/>
        <v>0</v>
      </c>
      <c r="X35" s="59">
        <f t="shared" si="14"/>
        <v>0</v>
      </c>
      <c r="Y35" s="59">
        <f t="shared" si="23"/>
        <v>0</v>
      </c>
      <c r="Z35" s="59">
        <f t="shared" si="23"/>
        <v>0</v>
      </c>
      <c r="AA35" s="59">
        <f t="shared" si="15"/>
        <v>499.632984</v>
      </c>
      <c r="AB35" s="59">
        <f t="shared" si="16"/>
        <v>499.632984</v>
      </c>
      <c r="AC35" s="59">
        <v>0.088</v>
      </c>
      <c r="AD35" s="59">
        <f t="shared" si="23"/>
        <v>499.544984</v>
      </c>
      <c r="AE35" s="59">
        <f t="shared" si="5"/>
        <v>0</v>
      </c>
      <c r="AF35" s="59">
        <f t="shared" si="23"/>
        <v>0</v>
      </c>
      <c r="AG35" s="59">
        <f t="shared" si="23"/>
        <v>0</v>
      </c>
      <c r="AH35" s="59">
        <f t="shared" si="6"/>
        <v>0</v>
      </c>
      <c r="AI35" s="59">
        <f t="shared" si="23"/>
        <v>0</v>
      </c>
      <c r="AJ35" s="59">
        <f t="shared" si="23"/>
        <v>0</v>
      </c>
      <c r="AK35" s="59">
        <f t="shared" si="7"/>
        <v>0</v>
      </c>
      <c r="AL35" s="59">
        <f t="shared" si="23"/>
        <v>0</v>
      </c>
      <c r="AM35" s="59">
        <f t="shared" si="23"/>
        <v>0</v>
      </c>
      <c r="AN35" s="71"/>
    </row>
    <row r="36" s="46" customFormat="1" ht="25" customHeight="1" spans="2:40">
      <c r="B36" s="58" t="s">
        <v>22</v>
      </c>
      <c r="C36" s="60" t="s">
        <v>83</v>
      </c>
      <c r="D36" s="58"/>
      <c r="E36" s="58" t="s">
        <v>194</v>
      </c>
      <c r="F36" s="59">
        <f t="shared" si="18"/>
        <v>0.176</v>
      </c>
      <c r="G36" s="59">
        <f t="shared" si="1"/>
        <v>0.088</v>
      </c>
      <c r="H36" s="59">
        <f t="shared" si="2"/>
        <v>0.088</v>
      </c>
      <c r="I36" s="59">
        <v>0.088</v>
      </c>
      <c r="J36" s="59"/>
      <c r="K36" s="59">
        <f t="shared" si="20"/>
        <v>0</v>
      </c>
      <c r="L36" s="59">
        <f t="shared" ref="G36:AM36" si="24">SUM(L37:L37)</f>
        <v>0</v>
      </c>
      <c r="M36" s="59">
        <f t="shared" si="24"/>
        <v>0</v>
      </c>
      <c r="N36" s="59">
        <f t="shared" si="10"/>
        <v>0</v>
      </c>
      <c r="O36" s="59">
        <f t="shared" si="24"/>
        <v>0</v>
      </c>
      <c r="P36" s="59">
        <f t="shared" si="24"/>
        <v>0</v>
      </c>
      <c r="Q36" s="59">
        <f t="shared" si="11"/>
        <v>0</v>
      </c>
      <c r="R36" s="59">
        <f t="shared" si="12"/>
        <v>0</v>
      </c>
      <c r="S36" s="59">
        <f t="shared" si="24"/>
        <v>0</v>
      </c>
      <c r="T36" s="59">
        <f t="shared" si="24"/>
        <v>0</v>
      </c>
      <c r="U36" s="59">
        <f t="shared" si="13"/>
        <v>0</v>
      </c>
      <c r="V36" s="59">
        <f t="shared" si="24"/>
        <v>0</v>
      </c>
      <c r="W36" s="59">
        <f t="shared" si="24"/>
        <v>0</v>
      </c>
      <c r="X36" s="59">
        <f t="shared" si="14"/>
        <v>0</v>
      </c>
      <c r="Y36" s="59">
        <f t="shared" si="24"/>
        <v>0</v>
      </c>
      <c r="Z36" s="59">
        <f t="shared" si="24"/>
        <v>0</v>
      </c>
      <c r="AA36" s="59">
        <f t="shared" si="15"/>
        <v>0.088</v>
      </c>
      <c r="AB36" s="59">
        <f t="shared" si="16"/>
        <v>0.088</v>
      </c>
      <c r="AC36" s="59">
        <v>0.088</v>
      </c>
      <c r="AD36" s="59">
        <f t="shared" si="24"/>
        <v>0</v>
      </c>
      <c r="AE36" s="59">
        <f t="shared" si="5"/>
        <v>0</v>
      </c>
      <c r="AF36" s="59">
        <f t="shared" si="24"/>
        <v>0</v>
      </c>
      <c r="AG36" s="59">
        <f t="shared" si="24"/>
        <v>0</v>
      </c>
      <c r="AH36" s="59">
        <f t="shared" si="6"/>
        <v>0</v>
      </c>
      <c r="AI36" s="59">
        <f t="shared" si="24"/>
        <v>0</v>
      </c>
      <c r="AJ36" s="59">
        <f t="shared" si="24"/>
        <v>0</v>
      </c>
      <c r="AK36" s="59">
        <f t="shared" si="7"/>
        <v>0</v>
      </c>
      <c r="AL36" s="59">
        <f t="shared" si="24"/>
        <v>0</v>
      </c>
      <c r="AM36" s="59">
        <f t="shared" si="24"/>
        <v>0</v>
      </c>
      <c r="AN36" s="71"/>
    </row>
    <row r="37" s="46" customFormat="1" ht="25" customHeight="1" spans="1:40">
      <c r="A37" s="53"/>
      <c r="B37" s="58"/>
      <c r="C37" s="60"/>
      <c r="D37" s="58"/>
      <c r="E37" s="58" t="s">
        <v>195</v>
      </c>
      <c r="F37" s="59">
        <f t="shared" si="18"/>
        <v>0</v>
      </c>
      <c r="G37" s="59">
        <f t="shared" si="1"/>
        <v>0</v>
      </c>
      <c r="H37" s="59">
        <f t="shared" si="2"/>
        <v>0</v>
      </c>
      <c r="I37" s="64"/>
      <c r="J37" s="64"/>
      <c r="K37" s="59">
        <f t="shared" si="20"/>
        <v>0</v>
      </c>
      <c r="L37" s="64"/>
      <c r="M37" s="64"/>
      <c r="N37" s="59">
        <f t="shared" si="10"/>
        <v>0</v>
      </c>
      <c r="O37" s="64"/>
      <c r="P37" s="64"/>
      <c r="Q37" s="59">
        <f t="shared" si="11"/>
        <v>0</v>
      </c>
      <c r="R37" s="59">
        <f t="shared" si="12"/>
        <v>0</v>
      </c>
      <c r="S37" s="64"/>
      <c r="T37" s="64"/>
      <c r="U37" s="59">
        <f t="shared" si="13"/>
        <v>0</v>
      </c>
      <c r="V37" s="64"/>
      <c r="W37" s="64"/>
      <c r="X37" s="59">
        <f t="shared" si="14"/>
        <v>0</v>
      </c>
      <c r="Y37" s="64"/>
      <c r="Z37" s="64"/>
      <c r="AA37" s="59">
        <f t="shared" si="15"/>
        <v>0</v>
      </c>
      <c r="AB37" s="59">
        <f t="shared" si="16"/>
        <v>0</v>
      </c>
      <c r="AC37" s="64"/>
      <c r="AD37" s="64"/>
      <c r="AE37" s="59">
        <f t="shared" si="5"/>
        <v>0</v>
      </c>
      <c r="AF37" s="64"/>
      <c r="AG37" s="64"/>
      <c r="AH37" s="59">
        <f t="shared" si="6"/>
        <v>0</v>
      </c>
      <c r="AI37" s="64"/>
      <c r="AJ37" s="64"/>
      <c r="AK37" s="59">
        <f t="shared" si="7"/>
        <v>0</v>
      </c>
      <c r="AL37" s="64"/>
      <c r="AM37" s="64"/>
      <c r="AN37" s="71"/>
    </row>
    <row r="38" s="46" customFormat="1" ht="25" customHeight="1" spans="2:40">
      <c r="B38" s="58" t="s">
        <v>22</v>
      </c>
      <c r="C38" s="60" t="s">
        <v>180</v>
      </c>
      <c r="D38" s="58"/>
      <c r="E38" s="58" t="s">
        <v>196</v>
      </c>
      <c r="F38" s="59">
        <f t="shared" si="18"/>
        <v>0.036</v>
      </c>
      <c r="G38" s="59">
        <f t="shared" si="1"/>
        <v>0.036</v>
      </c>
      <c r="H38" s="59">
        <f t="shared" si="2"/>
        <v>0.036</v>
      </c>
      <c r="I38" s="64">
        <v>0.036</v>
      </c>
      <c r="J38" s="64"/>
      <c r="K38" s="59">
        <f t="shared" si="20"/>
        <v>0</v>
      </c>
      <c r="L38" s="64"/>
      <c r="M38" s="64"/>
      <c r="N38" s="59">
        <f t="shared" si="10"/>
        <v>0</v>
      </c>
      <c r="O38" s="64"/>
      <c r="P38" s="64"/>
      <c r="Q38" s="59">
        <f t="shared" si="11"/>
        <v>0</v>
      </c>
      <c r="R38" s="59">
        <f t="shared" si="12"/>
        <v>0</v>
      </c>
      <c r="S38" s="64"/>
      <c r="T38" s="64"/>
      <c r="U38" s="59">
        <f t="shared" si="13"/>
        <v>0</v>
      </c>
      <c r="V38" s="64"/>
      <c r="W38" s="64"/>
      <c r="X38" s="59">
        <f t="shared" si="14"/>
        <v>0</v>
      </c>
      <c r="Y38" s="64"/>
      <c r="Z38" s="64"/>
      <c r="AA38" s="59">
        <f t="shared" si="15"/>
        <v>0</v>
      </c>
      <c r="AB38" s="59">
        <f t="shared" si="16"/>
        <v>0</v>
      </c>
      <c r="AC38" s="64"/>
      <c r="AD38" s="64"/>
      <c r="AE38" s="59">
        <f t="shared" si="5"/>
        <v>0</v>
      </c>
      <c r="AF38" s="64"/>
      <c r="AG38" s="64"/>
      <c r="AH38" s="59">
        <f t="shared" si="6"/>
        <v>0</v>
      </c>
      <c r="AI38" s="64"/>
      <c r="AJ38" s="64"/>
      <c r="AK38" s="59">
        <f t="shared" si="7"/>
        <v>0</v>
      </c>
      <c r="AL38" s="64"/>
      <c r="AM38" s="64"/>
      <c r="AN38" s="71"/>
    </row>
    <row r="39" s="46" customFormat="1" ht="25" customHeight="1" spans="2:40">
      <c r="B39" s="58" t="s">
        <v>22</v>
      </c>
      <c r="C39" s="60" t="s">
        <v>98</v>
      </c>
      <c r="D39" s="58"/>
      <c r="E39" s="58" t="s">
        <v>197</v>
      </c>
      <c r="F39" s="59">
        <f t="shared" si="18"/>
        <v>499.544984</v>
      </c>
      <c r="G39" s="59">
        <f t="shared" si="1"/>
        <v>0</v>
      </c>
      <c r="H39" s="59">
        <f t="shared" si="2"/>
        <v>0</v>
      </c>
      <c r="I39" s="64"/>
      <c r="J39" s="64"/>
      <c r="K39" s="59">
        <f t="shared" si="20"/>
        <v>0</v>
      </c>
      <c r="L39" s="64"/>
      <c r="M39" s="64"/>
      <c r="N39" s="59">
        <f t="shared" si="10"/>
        <v>0</v>
      </c>
      <c r="O39" s="64"/>
      <c r="P39" s="64"/>
      <c r="Q39" s="59">
        <f t="shared" si="11"/>
        <v>0</v>
      </c>
      <c r="R39" s="59">
        <f t="shared" si="12"/>
        <v>0</v>
      </c>
      <c r="S39" s="64"/>
      <c r="T39" s="64"/>
      <c r="U39" s="59">
        <f t="shared" si="13"/>
        <v>0</v>
      </c>
      <c r="V39" s="64"/>
      <c r="W39" s="64"/>
      <c r="X39" s="59">
        <f t="shared" si="14"/>
        <v>0</v>
      </c>
      <c r="Y39" s="64"/>
      <c r="Z39" s="64"/>
      <c r="AA39" s="59">
        <f t="shared" si="15"/>
        <v>499.544984</v>
      </c>
      <c r="AB39" s="59">
        <f t="shared" si="16"/>
        <v>499.544984</v>
      </c>
      <c r="AC39" s="64"/>
      <c r="AD39" s="64">
        <v>499.544984</v>
      </c>
      <c r="AE39" s="59">
        <f t="shared" si="5"/>
        <v>0</v>
      </c>
      <c r="AF39" s="64"/>
      <c r="AG39" s="64"/>
      <c r="AH39" s="59">
        <f t="shared" si="6"/>
        <v>0</v>
      </c>
      <c r="AI39" s="64"/>
      <c r="AJ39" s="64"/>
      <c r="AK39" s="59">
        <f t="shared" si="7"/>
        <v>0</v>
      </c>
      <c r="AL39" s="64"/>
      <c r="AM39" s="64"/>
      <c r="AN39" s="71"/>
    </row>
    <row r="40" s="46" customFormat="1" ht="25" customHeight="1" spans="2:39">
      <c r="B40" s="61">
        <v>310</v>
      </c>
      <c r="C40" s="61"/>
      <c r="D40" s="61"/>
      <c r="E40" s="61" t="s">
        <v>198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>
        <v>13710</v>
      </c>
      <c r="S40" s="61"/>
      <c r="T40" s="61">
        <v>13710</v>
      </c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</row>
    <row r="41" s="46" customFormat="1" ht="25" customHeight="1" spans="2:39">
      <c r="B41" s="61"/>
      <c r="C41" s="62" t="s">
        <v>83</v>
      </c>
      <c r="D41" s="61"/>
      <c r="E41" s="61" t="s">
        <v>199</v>
      </c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5">
        <v>3833.964438</v>
      </c>
      <c r="AE41" s="61"/>
      <c r="AF41" s="61"/>
      <c r="AG41" s="61"/>
      <c r="AH41" s="61"/>
      <c r="AI41" s="61"/>
      <c r="AJ41" s="61"/>
      <c r="AK41" s="61"/>
      <c r="AL41" s="61"/>
      <c r="AM41" s="61"/>
    </row>
    <row r="42" s="46" customFormat="1" ht="25" customHeight="1" spans="2:39">
      <c r="B42" s="61"/>
      <c r="C42" s="61">
        <v>99</v>
      </c>
      <c r="D42" s="61"/>
      <c r="E42" s="61" t="s">
        <v>198</v>
      </c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>
        <v>13710</v>
      </c>
      <c r="S42" s="61"/>
      <c r="T42" s="61">
        <v>13710</v>
      </c>
      <c r="U42" s="61"/>
      <c r="V42" s="61"/>
      <c r="W42" s="61"/>
      <c r="X42" s="61"/>
      <c r="Y42" s="61"/>
      <c r="Z42" s="61"/>
      <c r="AA42" s="61"/>
      <c r="AB42" s="61"/>
      <c r="AC42" s="61"/>
      <c r="AD42" s="65"/>
      <c r="AE42" s="61"/>
      <c r="AF42" s="61"/>
      <c r="AG42" s="61"/>
      <c r="AH42" s="61"/>
      <c r="AI42" s="61"/>
      <c r="AJ42" s="61"/>
      <c r="AK42" s="61"/>
      <c r="AL42" s="61"/>
      <c r="AM42" s="61"/>
    </row>
    <row r="43" s="46" customFormat="1" ht="25" customHeight="1" spans="2:39">
      <c r="B43" s="61">
        <v>399</v>
      </c>
      <c r="C43" s="62" t="s">
        <v>98</v>
      </c>
      <c r="D43" s="61"/>
      <c r="E43" s="61" t="s">
        <v>200</v>
      </c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5">
        <v>296.78073</v>
      </c>
      <c r="AE43" s="61"/>
      <c r="AF43" s="61"/>
      <c r="AG43" s="61"/>
      <c r="AH43" s="61"/>
      <c r="AI43" s="61"/>
      <c r="AJ43" s="61"/>
      <c r="AK43" s="61"/>
      <c r="AL43" s="61"/>
      <c r="AM43" s="61"/>
    </row>
    <row r="44" spans="3:3">
      <c r="C44" s="63"/>
    </row>
    <row r="45" spans="3:3">
      <c r="C45" s="63"/>
    </row>
    <row r="46" spans="3:3">
      <c r="C46" s="63"/>
    </row>
    <row r="47" spans="3:3">
      <c r="C47" s="63"/>
    </row>
    <row r="48" spans="3:3">
      <c r="C48" s="63"/>
    </row>
    <row r="49" spans="3:3">
      <c r="C49" s="63"/>
    </row>
    <row r="50" spans="3:3">
      <c r="C50" s="63"/>
    </row>
    <row r="51" spans="3:3">
      <c r="C51" s="63"/>
    </row>
    <row r="52" spans="3:3">
      <c r="C52" s="63"/>
    </row>
    <row r="53" spans="3:3">
      <c r="C53" s="63"/>
    </row>
  </sheetData>
  <mergeCells count="26">
    <mergeCell ref="B1:C1"/>
    <mergeCell ref="B2:AM2"/>
    <mergeCell ref="B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D5:D6"/>
    <mergeCell ref="E5:E6"/>
    <mergeCell ref="F4:F6"/>
    <mergeCell ref="G5:G6"/>
    <mergeCell ref="Q5:Q6"/>
    <mergeCell ref="AA5:AA6"/>
  </mergeCells>
  <printOptions horizontalCentered="1"/>
  <pageMargins left="0.160416666666667" right="0.160416666666667" top="0.266666666666667" bottom="0.266666666666667" header="0" footer="0"/>
  <pageSetup paperSize="9" scale="50" orientation="landscape" horizontalDpi="600"/>
  <headerFooter/>
  <ignoredErrors>
    <ignoredError sqref="T8" formula="1"/>
    <ignoredError sqref="AC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L9" sqref="L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39.375" customWidth="1"/>
    <col min="7" max="7" width="23.125" customWidth="1"/>
    <col min="8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201</v>
      </c>
      <c r="H1" s="21"/>
      <c r="I1" s="21"/>
      <c r="J1" s="24"/>
    </row>
    <row r="2" ht="22.8" customHeight="1" spans="1:10">
      <c r="A2" s="1"/>
      <c r="B2" s="3" t="s">
        <v>202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2"/>
      <c r="I3" s="44" t="s">
        <v>5</v>
      </c>
      <c r="J3" s="24"/>
    </row>
    <row r="4" ht="24.4" customHeight="1" spans="1:10">
      <c r="A4" s="38"/>
      <c r="B4" s="7" t="s">
        <v>8</v>
      </c>
      <c r="C4" s="7"/>
      <c r="D4" s="7"/>
      <c r="E4" s="7"/>
      <c r="F4" s="7"/>
      <c r="G4" s="7" t="s">
        <v>58</v>
      </c>
      <c r="H4" s="30" t="s">
        <v>148</v>
      </c>
      <c r="I4" s="30" t="s">
        <v>150</v>
      </c>
      <c r="J4" s="40"/>
    </row>
    <row r="5" ht="24.4" customHeight="1" spans="1:10">
      <c r="A5" s="38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40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18664.410949</v>
      </c>
      <c r="H7" s="31">
        <f>H8</f>
        <v>13991.3654</v>
      </c>
      <c r="I7" s="31">
        <f>I8</f>
        <v>4673.04</v>
      </c>
      <c r="J7" s="26"/>
    </row>
    <row r="8" ht="22.8" customHeight="1" spans="1:10">
      <c r="A8" s="8"/>
      <c r="B8" s="13"/>
      <c r="C8" s="13"/>
      <c r="D8" s="13"/>
      <c r="E8" s="13">
        <v>122001</v>
      </c>
      <c r="F8" s="39" t="s">
        <v>72</v>
      </c>
      <c r="G8" s="16">
        <f>SUM(G9:G17)</f>
        <v>18664.410949</v>
      </c>
      <c r="H8" s="16">
        <f>SUM(H9:H17)</f>
        <v>13991.3654</v>
      </c>
      <c r="I8" s="16">
        <v>4673.04</v>
      </c>
      <c r="J8" s="24"/>
    </row>
    <row r="9" ht="22.8" customHeight="1" spans="1:10">
      <c r="A9" s="8"/>
      <c r="B9" s="34">
        <v>213</v>
      </c>
      <c r="C9" s="34" t="s">
        <v>83</v>
      </c>
      <c r="D9" s="34" t="s">
        <v>84</v>
      </c>
      <c r="E9" s="13"/>
      <c r="F9" s="13" t="s">
        <v>85</v>
      </c>
      <c r="G9" s="16">
        <f t="shared" ref="G9:G17" si="0">H9+I9</f>
        <v>228.427119</v>
      </c>
      <c r="H9" s="18">
        <v>214.6151</v>
      </c>
      <c r="I9" s="18">
        <v>13.812019</v>
      </c>
      <c r="J9" s="25"/>
    </row>
    <row r="10" ht="22.8" customHeight="1" spans="1:10">
      <c r="A10" s="8"/>
      <c r="B10" s="34">
        <v>213</v>
      </c>
      <c r="C10" s="34" t="s">
        <v>83</v>
      </c>
      <c r="D10" s="34" t="s">
        <v>86</v>
      </c>
      <c r="E10" s="13"/>
      <c r="F10" s="13" t="s">
        <v>87</v>
      </c>
      <c r="G10" s="16">
        <f t="shared" si="0"/>
        <v>4.5</v>
      </c>
      <c r="H10" s="18">
        <v>4.5</v>
      </c>
      <c r="I10" s="18"/>
      <c r="J10" s="25"/>
    </row>
    <row r="11" ht="22.8" customHeight="1" spans="1:10">
      <c r="A11" s="8"/>
      <c r="B11" s="34" t="s">
        <v>88</v>
      </c>
      <c r="C11" s="34" t="s">
        <v>83</v>
      </c>
      <c r="D11" s="34" t="s">
        <v>83</v>
      </c>
      <c r="E11" s="13"/>
      <c r="F11" s="13" t="s">
        <v>89</v>
      </c>
      <c r="G11" s="16">
        <f t="shared" si="0"/>
        <v>32.483792</v>
      </c>
      <c r="H11" s="18">
        <v>27.6668</v>
      </c>
      <c r="I11" s="18">
        <v>4.816992</v>
      </c>
      <c r="J11" s="25"/>
    </row>
    <row r="12" ht="22.8" customHeight="1" spans="1:10">
      <c r="A12" s="8"/>
      <c r="B12" s="34" t="s">
        <v>90</v>
      </c>
      <c r="C12" s="34" t="s">
        <v>91</v>
      </c>
      <c r="D12" s="34" t="s">
        <v>84</v>
      </c>
      <c r="E12" s="13"/>
      <c r="F12" s="13" t="s">
        <v>92</v>
      </c>
      <c r="G12" s="16">
        <f t="shared" si="0"/>
        <v>17.35836</v>
      </c>
      <c r="H12" s="18">
        <v>13.8334</v>
      </c>
      <c r="I12" s="18">
        <v>3.52496</v>
      </c>
      <c r="J12" s="25"/>
    </row>
    <row r="13" ht="22.8" customHeight="1" spans="1:10">
      <c r="A13" s="8"/>
      <c r="B13" s="43">
        <v>213</v>
      </c>
      <c r="C13" s="43" t="s">
        <v>83</v>
      </c>
      <c r="D13" s="43">
        <v>99</v>
      </c>
      <c r="E13" s="13"/>
      <c r="F13" s="13" t="s">
        <v>203</v>
      </c>
      <c r="G13" s="16">
        <f t="shared" si="0"/>
        <v>14279.832152</v>
      </c>
      <c r="H13" s="18">
        <v>13710</v>
      </c>
      <c r="I13" s="18">
        <v>569.832152</v>
      </c>
      <c r="J13" s="25"/>
    </row>
    <row r="14" ht="22.8" customHeight="1" spans="1:10">
      <c r="A14" s="8"/>
      <c r="B14" s="43">
        <v>213</v>
      </c>
      <c r="C14" s="43" t="s">
        <v>84</v>
      </c>
      <c r="D14" s="43">
        <v>99</v>
      </c>
      <c r="E14" s="13"/>
      <c r="F14" s="13" t="s">
        <v>204</v>
      </c>
      <c r="G14" s="16">
        <f t="shared" si="0"/>
        <v>927.019338</v>
      </c>
      <c r="H14" s="18"/>
      <c r="I14" s="18">
        <v>927.019338</v>
      </c>
      <c r="J14" s="25"/>
    </row>
    <row r="15" ht="22.8" customHeight="1" spans="1:10">
      <c r="A15" s="8"/>
      <c r="B15" s="43">
        <v>213</v>
      </c>
      <c r="C15" s="43" t="s">
        <v>83</v>
      </c>
      <c r="D15" s="43" t="s">
        <v>100</v>
      </c>
      <c r="E15" s="13"/>
      <c r="F15" s="13" t="s">
        <v>203</v>
      </c>
      <c r="G15" s="16">
        <f t="shared" si="0"/>
        <v>2906.945104</v>
      </c>
      <c r="H15" s="18"/>
      <c r="I15" s="18">
        <v>2906.945104</v>
      </c>
      <c r="J15" s="25"/>
    </row>
    <row r="16" ht="22.8" customHeight="1" spans="1:10">
      <c r="A16" s="8"/>
      <c r="B16" s="43">
        <v>213</v>
      </c>
      <c r="C16" s="43" t="s">
        <v>83</v>
      </c>
      <c r="D16" s="43" t="s">
        <v>103</v>
      </c>
      <c r="E16" s="13"/>
      <c r="F16" s="13" t="s">
        <v>205</v>
      </c>
      <c r="G16" s="16">
        <f t="shared" si="0"/>
        <v>247.094984</v>
      </c>
      <c r="H16" s="18"/>
      <c r="I16" s="18">
        <v>247.094984</v>
      </c>
      <c r="J16" s="25"/>
    </row>
    <row r="17" ht="22.8" customHeight="1" spans="1:10">
      <c r="A17" s="8"/>
      <c r="B17" s="13" t="s">
        <v>93</v>
      </c>
      <c r="C17" s="13" t="s">
        <v>86</v>
      </c>
      <c r="D17" s="13" t="s">
        <v>84</v>
      </c>
      <c r="E17" s="13"/>
      <c r="F17" s="13" t="s">
        <v>206</v>
      </c>
      <c r="G17" s="16">
        <f t="shared" si="0"/>
        <v>20.7501</v>
      </c>
      <c r="H17" s="18">
        <v>20.7501</v>
      </c>
      <c r="I17" s="18"/>
      <c r="J17" s="25"/>
    </row>
    <row r="18" ht="9.75" customHeight="1" spans="1:10">
      <c r="A18" s="19"/>
      <c r="B18" s="20"/>
      <c r="C18" s="20"/>
      <c r="D18" s="20"/>
      <c r="E18" s="20"/>
      <c r="F18" s="19"/>
      <c r="G18" s="19"/>
      <c r="H18" s="19"/>
      <c r="I18" s="19"/>
      <c r="J18" s="45"/>
    </row>
  </sheetData>
  <mergeCells count="12">
    <mergeCell ref="B1:D1"/>
    <mergeCell ref="G1:I1"/>
    <mergeCell ref="B2:I2"/>
    <mergeCell ref="B3:F3"/>
    <mergeCell ref="B4:F4"/>
    <mergeCell ref="B5:D5"/>
    <mergeCell ref="A9:A17"/>
    <mergeCell ref="E5:E6"/>
    <mergeCell ref="F5:F6"/>
    <mergeCell ref="G4:G6"/>
    <mergeCell ref="H4:H6"/>
    <mergeCell ref="I4:I6"/>
  </mergeCells>
  <printOptions horizontalCentered="1"/>
  <pageMargins left="0.357638888888889" right="0.357638888888889" top="0.266666666666667" bottom="0.266666666666667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7" activePane="bottomLeft" state="frozen"/>
      <selection/>
      <selection pane="bottomLeft" activeCell="G3" sqref="G3:H3"/>
    </sheetView>
  </sheetViews>
  <sheetFormatPr defaultColWidth="10" defaultRowHeight="13.5"/>
  <cols>
    <col min="1" max="1" width="1.53333333333333" customWidth="1"/>
    <col min="2" max="3" width="11.375" customWidth="1"/>
    <col min="4" max="4" width="16.4083333333333" customWidth="1"/>
    <col min="5" max="5" width="47.375" customWidth="1"/>
    <col min="6" max="6" width="21.625" customWidth="1"/>
    <col min="7" max="7" width="20.5" customWidth="1"/>
    <col min="8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5" t="s">
        <v>207</v>
      </c>
      <c r="I1" s="40"/>
    </row>
    <row r="2" ht="22.8" customHeight="1" spans="1:9">
      <c r="A2" s="1"/>
      <c r="B2" s="3" t="s">
        <v>208</v>
      </c>
      <c r="C2" s="3"/>
      <c r="D2" s="3"/>
      <c r="E2" s="3"/>
      <c r="F2" s="3"/>
      <c r="G2" s="3"/>
      <c r="H2" s="3"/>
      <c r="I2" s="40"/>
    </row>
    <row r="3" ht="19.55" customHeight="1" spans="1:9">
      <c r="A3" s="4"/>
      <c r="B3" s="5" t="s">
        <v>4</v>
      </c>
      <c r="C3" s="5"/>
      <c r="D3" s="5"/>
      <c r="E3" s="5"/>
      <c r="G3" s="36" t="s">
        <v>5</v>
      </c>
      <c r="H3" s="37"/>
      <c r="I3" s="40"/>
    </row>
    <row r="4" ht="16" customHeight="1" spans="1:9">
      <c r="A4" s="6"/>
      <c r="B4" s="7" t="s">
        <v>8</v>
      </c>
      <c r="C4" s="7"/>
      <c r="D4" s="7"/>
      <c r="E4" s="7"/>
      <c r="F4" s="7" t="s">
        <v>75</v>
      </c>
      <c r="G4" s="7"/>
      <c r="H4" s="7"/>
      <c r="I4" s="40"/>
    </row>
    <row r="5" ht="16" customHeight="1" spans="1:9">
      <c r="A5" s="6"/>
      <c r="B5" s="7" t="s">
        <v>79</v>
      </c>
      <c r="C5" s="7"/>
      <c r="D5" s="7" t="s">
        <v>69</v>
      </c>
      <c r="E5" s="7" t="s">
        <v>70</v>
      </c>
      <c r="F5" s="7" t="s">
        <v>58</v>
      </c>
      <c r="G5" s="7" t="s">
        <v>209</v>
      </c>
      <c r="H5" s="7" t="s">
        <v>210</v>
      </c>
      <c r="I5" s="40"/>
    </row>
    <row r="6" ht="16" customHeight="1" spans="1:9">
      <c r="A6" s="38"/>
      <c r="B6" s="7" t="s">
        <v>80</v>
      </c>
      <c r="C6" s="7" t="s">
        <v>81</v>
      </c>
      <c r="D6" s="7"/>
      <c r="E6" s="7"/>
      <c r="F6" s="7"/>
      <c r="G6" s="7"/>
      <c r="H6" s="7"/>
      <c r="I6" s="40"/>
    </row>
    <row r="7" ht="16" customHeight="1" spans="1:9">
      <c r="A7" s="6"/>
      <c r="B7" s="10"/>
      <c r="C7" s="10"/>
      <c r="D7" s="10"/>
      <c r="E7" s="10" t="s">
        <v>71</v>
      </c>
      <c r="F7" s="31">
        <f>G7+H7</f>
        <v>299.016771</v>
      </c>
      <c r="G7" s="31">
        <f>G8</f>
        <v>253.664271</v>
      </c>
      <c r="H7" s="31">
        <f>H8</f>
        <v>45.3525</v>
      </c>
      <c r="I7" s="40"/>
    </row>
    <row r="8" ht="16" customHeight="1" spans="1:9">
      <c r="A8" s="6"/>
      <c r="B8" s="39" t="s">
        <v>22</v>
      </c>
      <c r="C8" s="39" t="s">
        <v>22</v>
      </c>
      <c r="D8" s="33">
        <v>122001</v>
      </c>
      <c r="E8" s="33" t="s">
        <v>72</v>
      </c>
      <c r="F8" s="31">
        <f>G8+H8</f>
        <v>299.016771</v>
      </c>
      <c r="G8" s="16">
        <f>G9+G34</f>
        <v>253.664271</v>
      </c>
      <c r="H8" s="16">
        <f>H21</f>
        <v>45.3525</v>
      </c>
      <c r="I8" s="41"/>
    </row>
    <row r="9" ht="16" customHeight="1" spans="1:9">
      <c r="A9" s="6"/>
      <c r="B9" s="39">
        <v>301</v>
      </c>
      <c r="C9" s="39"/>
      <c r="D9" s="33"/>
      <c r="E9" s="33" t="s">
        <v>156</v>
      </c>
      <c r="F9" s="16">
        <f>SUM(F10:F12,F14:F17,F20)</f>
        <v>253.454671</v>
      </c>
      <c r="G9" s="16">
        <v>253.452271</v>
      </c>
      <c r="H9" s="16"/>
      <c r="I9" s="40"/>
    </row>
    <row r="10" ht="16" customHeight="1" spans="1:9">
      <c r="A10" s="6"/>
      <c r="B10" s="39" t="s">
        <v>22</v>
      </c>
      <c r="C10" s="39" t="s">
        <v>84</v>
      </c>
      <c r="D10" s="33"/>
      <c r="E10" s="33" t="s">
        <v>157</v>
      </c>
      <c r="F10" s="16">
        <v>98.499719</v>
      </c>
      <c r="G10" s="16">
        <v>98.499719</v>
      </c>
      <c r="H10" s="16"/>
      <c r="I10" s="40"/>
    </row>
    <row r="11" ht="16" customHeight="1" spans="1:9">
      <c r="A11" s="6"/>
      <c r="B11" s="39" t="s">
        <v>22</v>
      </c>
      <c r="C11" s="39" t="s">
        <v>86</v>
      </c>
      <c r="D11" s="33"/>
      <c r="E11" s="33" t="s">
        <v>158</v>
      </c>
      <c r="F11" s="16">
        <v>39.1692</v>
      </c>
      <c r="G11" s="17">
        <v>39.1692</v>
      </c>
      <c r="H11" s="17"/>
      <c r="I11" s="40"/>
    </row>
    <row r="12" ht="16" customHeight="1" spans="2:9">
      <c r="B12" s="39" t="s">
        <v>22</v>
      </c>
      <c r="C12" s="39" t="s">
        <v>159</v>
      </c>
      <c r="D12" s="33"/>
      <c r="E12" s="33" t="s">
        <v>160</v>
      </c>
      <c r="F12" s="16">
        <f>F13</f>
        <v>9.0361</v>
      </c>
      <c r="G12" s="17">
        <v>9.0337</v>
      </c>
      <c r="H12" s="17"/>
      <c r="I12" s="40"/>
    </row>
    <row r="13" ht="16" customHeight="1" spans="2:9">
      <c r="B13" s="39"/>
      <c r="C13" s="39"/>
      <c r="D13" s="33"/>
      <c r="E13" s="33" t="s">
        <v>161</v>
      </c>
      <c r="F13" s="16">
        <v>9.0361</v>
      </c>
      <c r="G13" s="16">
        <v>9.0361</v>
      </c>
      <c r="H13" s="16"/>
      <c r="I13" s="40"/>
    </row>
    <row r="14" ht="16" customHeight="1" spans="1:9">
      <c r="A14" s="6"/>
      <c r="B14" s="39" t="s">
        <v>22</v>
      </c>
      <c r="C14" s="39" t="s">
        <v>22</v>
      </c>
      <c r="D14" s="33"/>
      <c r="E14" s="33" t="s">
        <v>162</v>
      </c>
      <c r="F14" s="16">
        <v>34.752</v>
      </c>
      <c r="G14" s="17">
        <v>34.752</v>
      </c>
      <c r="H14" s="17"/>
      <c r="I14" s="40"/>
    </row>
    <row r="15" ht="16" customHeight="1" spans="2:9">
      <c r="B15" s="39" t="s">
        <v>22</v>
      </c>
      <c r="C15" s="39" t="s">
        <v>163</v>
      </c>
      <c r="D15" s="33"/>
      <c r="E15" s="33" t="s">
        <v>164</v>
      </c>
      <c r="F15" s="16">
        <v>32.483792</v>
      </c>
      <c r="G15" s="17">
        <v>32.483792</v>
      </c>
      <c r="H15" s="17"/>
      <c r="I15" s="40"/>
    </row>
    <row r="16" ht="16" customHeight="1" spans="2:9">
      <c r="B16" s="39" t="s">
        <v>22</v>
      </c>
      <c r="C16" s="39" t="s">
        <v>165</v>
      </c>
      <c r="D16" s="33"/>
      <c r="E16" s="33" t="s">
        <v>166</v>
      </c>
      <c r="F16" s="16">
        <v>17.35836</v>
      </c>
      <c r="G16" s="17">
        <v>17.35836</v>
      </c>
      <c r="H16" s="17"/>
      <c r="I16" s="40"/>
    </row>
    <row r="17" ht="16" customHeight="1" spans="2:9">
      <c r="B17" s="39" t="s">
        <v>22</v>
      </c>
      <c r="C17" s="39" t="s">
        <v>167</v>
      </c>
      <c r="D17" s="33"/>
      <c r="E17" s="33" t="s">
        <v>168</v>
      </c>
      <c r="F17" s="16">
        <v>1.4054</v>
      </c>
      <c r="G17" s="17">
        <v>1.4054</v>
      </c>
      <c r="H17" s="17"/>
      <c r="I17" s="40"/>
    </row>
    <row r="18" ht="16" customHeight="1" spans="2:9">
      <c r="B18" s="39"/>
      <c r="C18" s="39">
        <v>12</v>
      </c>
      <c r="D18" s="33"/>
      <c r="E18" s="33" t="s">
        <v>169</v>
      </c>
      <c r="F18" s="16">
        <v>0.5408</v>
      </c>
      <c r="G18" s="16">
        <v>0.5408</v>
      </c>
      <c r="H18" s="16"/>
      <c r="I18" s="40"/>
    </row>
    <row r="19" ht="16" customHeight="1" spans="1:9">
      <c r="A19" s="6"/>
      <c r="B19" s="39"/>
      <c r="C19" s="39">
        <v>12</v>
      </c>
      <c r="D19" s="33"/>
      <c r="E19" s="33" t="s">
        <v>170</v>
      </c>
      <c r="F19" s="16">
        <v>0.8646</v>
      </c>
      <c r="G19" s="17">
        <v>0.8646</v>
      </c>
      <c r="H19" s="17"/>
      <c r="I19" s="40"/>
    </row>
    <row r="20" ht="16" customHeight="1" spans="1:9">
      <c r="A20" s="6"/>
      <c r="B20" s="39" t="s">
        <v>22</v>
      </c>
      <c r="C20" s="39" t="s">
        <v>171</v>
      </c>
      <c r="D20" s="33"/>
      <c r="E20" s="33" t="s">
        <v>172</v>
      </c>
      <c r="F20" s="16">
        <v>20.7501</v>
      </c>
      <c r="G20" s="17">
        <v>20.7501</v>
      </c>
      <c r="H20" s="17"/>
      <c r="I20" s="40"/>
    </row>
    <row r="21" ht="16" customHeight="1" spans="2:9">
      <c r="B21" s="39">
        <v>302</v>
      </c>
      <c r="C21" s="39" t="s">
        <v>22</v>
      </c>
      <c r="D21" s="33"/>
      <c r="E21" s="33" t="s">
        <v>173</v>
      </c>
      <c r="F21" s="16">
        <v>45.3525</v>
      </c>
      <c r="G21" s="17"/>
      <c r="H21" s="17">
        <f>SUM(H22:H32,H33)</f>
        <v>45.3525</v>
      </c>
      <c r="I21" s="40"/>
    </row>
    <row r="22" ht="16" customHeight="1" spans="2:9">
      <c r="B22" s="39" t="s">
        <v>22</v>
      </c>
      <c r="C22" s="39" t="s">
        <v>84</v>
      </c>
      <c r="D22" s="33"/>
      <c r="E22" s="33" t="s">
        <v>174</v>
      </c>
      <c r="F22" s="16">
        <v>5</v>
      </c>
      <c r="G22" s="16"/>
      <c r="H22" s="16">
        <v>5</v>
      </c>
      <c r="I22" s="40"/>
    </row>
    <row r="23" ht="16" customHeight="1" spans="1:9">
      <c r="A23" s="6"/>
      <c r="B23" s="39" t="s">
        <v>22</v>
      </c>
      <c r="C23" s="39" t="s">
        <v>86</v>
      </c>
      <c r="D23" s="33"/>
      <c r="E23" s="33" t="s">
        <v>175</v>
      </c>
      <c r="F23" s="16">
        <v>5</v>
      </c>
      <c r="G23" s="17"/>
      <c r="H23" s="17">
        <v>5</v>
      </c>
      <c r="I23" s="40"/>
    </row>
    <row r="24" ht="16" customHeight="1" spans="2:9">
      <c r="B24" s="39" t="s">
        <v>22</v>
      </c>
      <c r="C24" s="39" t="s">
        <v>83</v>
      </c>
      <c r="D24" s="33"/>
      <c r="E24" s="33" t="s">
        <v>176</v>
      </c>
      <c r="F24" s="16">
        <v>0.5</v>
      </c>
      <c r="G24" s="17"/>
      <c r="H24" s="17">
        <v>0.5</v>
      </c>
      <c r="I24" s="40"/>
    </row>
    <row r="25" ht="16" customHeight="1" spans="2:9">
      <c r="B25" s="39" t="s">
        <v>22</v>
      </c>
      <c r="C25" s="39" t="s">
        <v>177</v>
      </c>
      <c r="D25" s="33"/>
      <c r="E25" s="33" t="s">
        <v>178</v>
      </c>
      <c r="F25" s="16">
        <v>2.5</v>
      </c>
      <c r="G25" s="17"/>
      <c r="H25" s="17">
        <v>2.5</v>
      </c>
      <c r="I25" s="40"/>
    </row>
    <row r="26" ht="16" customHeight="1" spans="2:9">
      <c r="B26" s="39" t="s">
        <v>22</v>
      </c>
      <c r="C26" s="39" t="s">
        <v>103</v>
      </c>
      <c r="D26" s="33"/>
      <c r="E26" s="33" t="s">
        <v>179</v>
      </c>
      <c r="F26" s="16">
        <v>2.4</v>
      </c>
      <c r="G26" s="17"/>
      <c r="H26" s="17">
        <v>2.4</v>
      </c>
      <c r="I26" s="40"/>
    </row>
    <row r="27" ht="16" customHeight="1" spans="2:9">
      <c r="B27" s="39" t="s">
        <v>22</v>
      </c>
      <c r="C27" s="39" t="s">
        <v>180</v>
      </c>
      <c r="D27" s="33"/>
      <c r="E27" s="33" t="s">
        <v>181</v>
      </c>
      <c r="F27" s="16">
        <v>1.1</v>
      </c>
      <c r="G27" s="17"/>
      <c r="H27" s="17">
        <v>1.1</v>
      </c>
      <c r="I27" s="40"/>
    </row>
    <row r="28" ht="16" customHeight="1" spans="2:9">
      <c r="B28" s="39" t="s">
        <v>22</v>
      </c>
      <c r="C28" s="39" t="s">
        <v>91</v>
      </c>
      <c r="D28" s="33"/>
      <c r="E28" s="33" t="s">
        <v>182</v>
      </c>
      <c r="F28" s="16">
        <v>2.94</v>
      </c>
      <c r="G28" s="17"/>
      <c r="H28" s="17">
        <v>2.94</v>
      </c>
      <c r="I28" s="40"/>
    </row>
    <row r="29" ht="16" customHeight="1" spans="2:9">
      <c r="B29" s="39" t="s">
        <v>22</v>
      </c>
      <c r="C29" s="39" t="s">
        <v>183</v>
      </c>
      <c r="D29" s="33"/>
      <c r="E29" s="33" t="s">
        <v>184</v>
      </c>
      <c r="F29" s="16">
        <v>6.96</v>
      </c>
      <c r="G29" s="17"/>
      <c r="H29" s="17">
        <v>6.96</v>
      </c>
      <c r="I29" s="40"/>
    </row>
    <row r="30" ht="16" customHeight="1" spans="2:9">
      <c r="B30" s="39" t="s">
        <v>22</v>
      </c>
      <c r="C30" s="39" t="s">
        <v>185</v>
      </c>
      <c r="D30" s="33"/>
      <c r="E30" s="33" t="s">
        <v>186</v>
      </c>
      <c r="F30" s="16">
        <v>1.3833</v>
      </c>
      <c r="G30" s="17"/>
      <c r="H30" s="17">
        <v>1.3833</v>
      </c>
      <c r="I30" s="40"/>
    </row>
    <row r="31" ht="16" customHeight="1" spans="2:9">
      <c r="B31" s="39" t="s">
        <v>22</v>
      </c>
      <c r="C31" s="39" t="s">
        <v>187</v>
      </c>
      <c r="D31" s="33"/>
      <c r="E31" s="33" t="s">
        <v>188</v>
      </c>
      <c r="F31" s="16">
        <v>1.7292</v>
      </c>
      <c r="G31" s="17"/>
      <c r="H31" s="17">
        <v>1.7292</v>
      </c>
      <c r="I31" s="40"/>
    </row>
    <row r="32" ht="16" customHeight="1" spans="2:9">
      <c r="B32" s="39" t="s">
        <v>22</v>
      </c>
      <c r="C32" s="39" t="s">
        <v>189</v>
      </c>
      <c r="D32" s="33"/>
      <c r="E32" s="33" t="s">
        <v>190</v>
      </c>
      <c r="F32" s="16">
        <v>10.66</v>
      </c>
      <c r="G32" s="17"/>
      <c r="H32" s="17">
        <v>10.66</v>
      </c>
      <c r="I32" s="40"/>
    </row>
    <row r="33" ht="16" customHeight="1" spans="2:9">
      <c r="B33" s="39" t="s">
        <v>22</v>
      </c>
      <c r="C33" s="39" t="s">
        <v>98</v>
      </c>
      <c r="D33" s="33"/>
      <c r="E33" s="33" t="s">
        <v>192</v>
      </c>
      <c r="F33" s="16">
        <v>5.18</v>
      </c>
      <c r="G33" s="16"/>
      <c r="H33" s="16">
        <v>5.18</v>
      </c>
      <c r="I33" s="40"/>
    </row>
    <row r="34" ht="16" customHeight="1" spans="1:9">
      <c r="A34" s="6"/>
      <c r="B34" s="39">
        <v>303</v>
      </c>
      <c r="C34" s="39" t="s">
        <v>22</v>
      </c>
      <c r="D34" s="33"/>
      <c r="E34" s="33" t="s">
        <v>193</v>
      </c>
      <c r="F34" s="16">
        <f>F35+F36</f>
        <v>0.212</v>
      </c>
      <c r="G34" s="17">
        <f>G35+G36</f>
        <v>0.212</v>
      </c>
      <c r="H34" s="17"/>
      <c r="I34" s="40"/>
    </row>
    <row r="35" ht="16" customHeight="1" spans="2:9">
      <c r="B35" s="39" t="s">
        <v>22</v>
      </c>
      <c r="C35" s="39" t="s">
        <v>83</v>
      </c>
      <c r="D35" s="33"/>
      <c r="E35" s="33" t="s">
        <v>194</v>
      </c>
      <c r="F35" s="16">
        <v>0.176</v>
      </c>
      <c r="G35" s="16">
        <v>0.176</v>
      </c>
      <c r="H35" s="16"/>
      <c r="I35" s="40"/>
    </row>
    <row r="36" ht="16" customHeight="1" spans="2:9">
      <c r="B36" s="39" t="s">
        <v>22</v>
      </c>
      <c r="C36" s="39" t="s">
        <v>180</v>
      </c>
      <c r="D36" s="33"/>
      <c r="E36" s="33" t="s">
        <v>196</v>
      </c>
      <c r="F36" s="16">
        <v>0.036</v>
      </c>
      <c r="G36" s="16">
        <v>0.036</v>
      </c>
      <c r="H36" s="16"/>
      <c r="I36" s="40"/>
    </row>
  </sheetData>
  <mergeCells count="13">
    <mergeCell ref="B1:C1"/>
    <mergeCell ref="B2:H2"/>
    <mergeCell ref="B3:E3"/>
    <mergeCell ref="G3:H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ageMargins left="0.751388888888889" right="0.751388888888889" top="0.266666666666667" bottom="0.266666666666667" header="0" footer="0"/>
  <pageSetup paperSize="9" scale="9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F21" sqref="F21"/>
    </sheetView>
  </sheetViews>
  <sheetFormatPr defaultColWidth="10" defaultRowHeight="13.5" outlineLevelCol="7"/>
  <cols>
    <col min="1" max="1" width="1.53333333333333" customWidth="1"/>
    <col min="2" max="4" width="11.125" customWidth="1"/>
    <col min="5" max="5" width="20" customWidth="1"/>
    <col min="6" max="6" width="54.25" customWidth="1"/>
    <col min="7" max="7" width="21.25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211</v>
      </c>
      <c r="H1" s="6"/>
    </row>
    <row r="2" ht="22.8" customHeight="1" spans="1:8">
      <c r="A2" s="1"/>
      <c r="B2" s="3" t="s">
        <v>212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213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18365.39</v>
      </c>
      <c r="H6" s="26"/>
    </row>
    <row r="7" ht="22.8" customHeight="1" spans="1:8">
      <c r="A7" s="8"/>
      <c r="B7" s="13"/>
      <c r="C7" s="13"/>
      <c r="D7" s="13"/>
      <c r="E7" s="13">
        <v>122001</v>
      </c>
      <c r="F7" s="33" t="s">
        <v>72</v>
      </c>
      <c r="G7" s="16">
        <v>18365.39</v>
      </c>
      <c r="H7" s="24"/>
    </row>
    <row r="8" ht="22.8" customHeight="1" spans="1:8">
      <c r="A8" s="8"/>
      <c r="B8" s="13">
        <v>213</v>
      </c>
      <c r="C8" s="34" t="s">
        <v>83</v>
      </c>
      <c r="D8" s="34" t="s">
        <v>86</v>
      </c>
      <c r="E8" s="13"/>
      <c r="F8" s="13" t="s">
        <v>87</v>
      </c>
      <c r="G8" s="16">
        <v>4.5</v>
      </c>
      <c r="H8" s="25"/>
    </row>
    <row r="9" ht="22.8" customHeight="1" spans="1:8">
      <c r="A9" s="8"/>
      <c r="B9" s="13">
        <v>213</v>
      </c>
      <c r="C9" s="34" t="s">
        <v>83</v>
      </c>
      <c r="D9" s="13" t="s">
        <v>86</v>
      </c>
      <c r="E9" s="13"/>
      <c r="F9" s="13" t="s">
        <v>214</v>
      </c>
      <c r="G9" s="18">
        <v>4.5</v>
      </c>
      <c r="H9" s="25"/>
    </row>
    <row r="10" ht="22.8" customHeight="1" spans="2:8">
      <c r="B10" s="13" t="s">
        <v>95</v>
      </c>
      <c r="C10" s="13" t="s">
        <v>83</v>
      </c>
      <c r="D10" s="13">
        <v>99</v>
      </c>
      <c r="E10" s="13"/>
      <c r="F10" s="13" t="s">
        <v>97</v>
      </c>
      <c r="G10" s="16">
        <v>14267.57</v>
      </c>
      <c r="H10" s="25"/>
    </row>
    <row r="11" ht="22.8" customHeight="1" spans="1:8">
      <c r="A11" s="8"/>
      <c r="B11" s="13" t="s">
        <v>95</v>
      </c>
      <c r="C11" s="13" t="s">
        <v>83</v>
      </c>
      <c r="D11" s="13" t="s">
        <v>98</v>
      </c>
      <c r="E11" s="13"/>
      <c r="F11" s="13" t="s">
        <v>99</v>
      </c>
      <c r="G11" s="18">
        <v>12.26</v>
      </c>
      <c r="H11" s="25"/>
    </row>
    <row r="12" ht="22.8" customHeight="1" spans="2:8">
      <c r="B12" s="13" t="s">
        <v>95</v>
      </c>
      <c r="C12" s="13" t="s">
        <v>83</v>
      </c>
      <c r="D12" s="13" t="s">
        <v>100</v>
      </c>
      <c r="E12" s="13"/>
      <c r="F12" s="13" t="s">
        <v>101</v>
      </c>
      <c r="G12" s="16">
        <v>2592.81</v>
      </c>
      <c r="H12" s="25"/>
    </row>
    <row r="13" ht="22.8" customHeight="1" spans="1:8">
      <c r="A13" s="8"/>
      <c r="B13" s="13" t="s">
        <v>95</v>
      </c>
      <c r="C13" s="13" t="s">
        <v>83</v>
      </c>
      <c r="D13" s="13" t="s">
        <v>100</v>
      </c>
      <c r="E13" s="13"/>
      <c r="F13" s="13" t="s">
        <v>102</v>
      </c>
      <c r="G13" s="18">
        <v>314.14</v>
      </c>
      <c r="H13" s="25"/>
    </row>
    <row r="14" ht="22.8" customHeight="1" spans="1:8">
      <c r="A14" s="8"/>
      <c r="B14" s="13" t="s">
        <v>95</v>
      </c>
      <c r="C14" s="13" t="s">
        <v>83</v>
      </c>
      <c r="D14" s="13" t="s">
        <v>103</v>
      </c>
      <c r="E14" s="13"/>
      <c r="F14" s="13" t="s">
        <v>104</v>
      </c>
      <c r="G14" s="18">
        <v>247.09</v>
      </c>
      <c r="H14" s="25"/>
    </row>
    <row r="15" ht="22.8" customHeight="1" spans="1:8">
      <c r="A15" s="8"/>
      <c r="B15" s="13" t="s">
        <v>95</v>
      </c>
      <c r="C15" s="13" t="s">
        <v>84</v>
      </c>
      <c r="D15" s="13" t="s">
        <v>98</v>
      </c>
      <c r="E15" s="13"/>
      <c r="F15" s="13" t="s">
        <v>105</v>
      </c>
      <c r="G15" s="18">
        <v>927.02</v>
      </c>
      <c r="H15" s="25"/>
    </row>
    <row r="16" ht="9.75" customHeight="1" spans="1:8">
      <c r="A16" s="19"/>
      <c r="B16" s="20"/>
      <c r="C16" s="20"/>
      <c r="D16" s="20"/>
      <c r="E16" s="20"/>
      <c r="F16" s="19"/>
      <c r="G16" s="19"/>
      <c r="H16" s="27"/>
    </row>
  </sheetData>
  <mergeCells count="8">
    <mergeCell ref="B1:D1"/>
    <mergeCell ref="B2:G2"/>
    <mergeCell ref="B3:F3"/>
    <mergeCell ref="B4:D4"/>
    <mergeCell ref="A13:A15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2022-03-09T08:14:00Z</dcterms:created>
  <dcterms:modified xsi:type="dcterms:W3CDTF">2022-03-15T01:14:10Z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2052-10.1.0.7698</vt:lpwstr>
  </property>
  <property fmtid="{D5CDD505-2E9C-101B-9397-08002B2CF9AE}" pid="4" name="KSORubyTemplateID" linkTarget="0">
    <vt:lpwstr>14</vt:lpwstr>
  </property>
</Properties>
</file>